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675" windowWidth="7650" windowHeight="8355" activeTab="0"/>
  </bookViews>
  <sheets>
    <sheet name="Cover" sheetId="1" r:id="rId1"/>
    <sheet name="P&amp;L" sheetId="2" r:id="rId2"/>
    <sheet name="BS" sheetId="3" r:id="rId3"/>
    <sheet name="SCE" sheetId="4" r:id="rId4"/>
    <sheet name="CFS" sheetId="5" r:id="rId5"/>
  </sheets>
  <definedNames>
    <definedName name="_xlnm.Print_Area" localSheetId="4">'CFS'!$A$1:$G$69</definedName>
    <definedName name="_xlnm.Print_Area" localSheetId="3">'SCE'!$A$1:$J$66</definedName>
  </definedNames>
  <calcPr fullCalcOnLoad="1"/>
</workbook>
</file>

<file path=xl/sharedStrings.xml><?xml version="1.0" encoding="utf-8"?>
<sst xmlns="http://schemas.openxmlformats.org/spreadsheetml/2006/main" count="212" uniqueCount="177">
  <si>
    <t>CONDENSED CONSOLIDATED INCOME STATEMENTS</t>
  </si>
  <si>
    <t>Revenue</t>
  </si>
  <si>
    <t>Finance cost</t>
  </si>
  <si>
    <t>Taxation</t>
  </si>
  <si>
    <t>RM'000</t>
  </si>
  <si>
    <t>Minority interest</t>
  </si>
  <si>
    <t>CONDENSED CONSOLIDATED BALANCE SHEETS</t>
  </si>
  <si>
    <t>As At</t>
  </si>
  <si>
    <t xml:space="preserve">As At </t>
  </si>
  <si>
    <t>Property, plant and equipment</t>
  </si>
  <si>
    <t>Inventories</t>
  </si>
  <si>
    <t>Cash and cash equivalents</t>
  </si>
  <si>
    <t>Share capital</t>
  </si>
  <si>
    <t>Reserves</t>
  </si>
  <si>
    <t>Minority interests</t>
  </si>
  <si>
    <t>Deferred taxation</t>
  </si>
  <si>
    <t>CONDENSED CONSOLIDATED CASH FLOW STATEMENT</t>
  </si>
  <si>
    <t>Operating Activities</t>
  </si>
  <si>
    <t>Adjustment for non-cash flow items:</t>
  </si>
  <si>
    <t>Depreciation</t>
  </si>
  <si>
    <t>Operating Profit Before Changes In Working Capital</t>
  </si>
  <si>
    <t>Changes In Working Capital</t>
  </si>
  <si>
    <t>Net change in current assets</t>
  </si>
  <si>
    <t>Net change in current liabilities</t>
  </si>
  <si>
    <t>Investing Activities</t>
  </si>
  <si>
    <t>Financing Activities</t>
  </si>
  <si>
    <t>Net Change in Cash and Cash Equivalents</t>
  </si>
  <si>
    <t>CONDENSED CONSOLIDATED STATEMENT OF CHANGES IN EQUITY</t>
  </si>
  <si>
    <t>Share</t>
  </si>
  <si>
    <t>Capital</t>
  </si>
  <si>
    <t>Total</t>
  </si>
  <si>
    <t>Premium</t>
  </si>
  <si>
    <t>Amortisation of development costs</t>
  </si>
  <si>
    <t>Interest expense</t>
  </si>
  <si>
    <t>Interest income</t>
  </si>
  <si>
    <t>Interest received</t>
  </si>
  <si>
    <t>Interest paid</t>
  </si>
  <si>
    <t>Other income</t>
  </si>
  <si>
    <t>Repayment of finance lease and hire purchase creditors</t>
  </si>
  <si>
    <t>Deposits with licensed banks</t>
  </si>
  <si>
    <t>Cash and bank balances</t>
  </si>
  <si>
    <t>Deposits pledged as security</t>
  </si>
  <si>
    <t>statement comprise the following balance sheet amounts:</t>
  </si>
  <si>
    <t>Repayment of borrowings</t>
  </si>
  <si>
    <t xml:space="preserve">Cash and cash equivalents at end of the quarter in the condensed consolidated cash flow </t>
  </si>
  <si>
    <t>(Incorporated in Malaysia)</t>
  </si>
  <si>
    <t>Company No : 108253-W</t>
  </si>
  <si>
    <t>QUARTERLY FINANCIAL REPORT</t>
  </si>
  <si>
    <t>Contents</t>
  </si>
  <si>
    <t>Page</t>
  </si>
  <si>
    <t xml:space="preserve">Condensed consolidated income statements ………………………………... </t>
  </si>
  <si>
    <t xml:space="preserve">Condensed consolidated cash flow statement.. ...…………………………… </t>
  </si>
  <si>
    <t>Condensed consolidated statement of changes in equity ….………………..</t>
  </si>
  <si>
    <t>Notes to the interim financial report……...………………………………….</t>
  </si>
  <si>
    <t>Purchase of property, plant &amp; equipments</t>
  </si>
  <si>
    <t>Provision for warranties</t>
  </si>
  <si>
    <t>Amortisation of government grant</t>
  </si>
  <si>
    <t>AV VENTURES CORPORATION BERHAD</t>
  </si>
  <si>
    <t>Condensed consolidated balance sheets …………………………………….</t>
  </si>
  <si>
    <t>Dividend paid to minority shareholders of a subsidiary</t>
  </si>
  <si>
    <t>Bank overdraft</t>
  </si>
  <si>
    <t>Proceeds from exercise of employees share option scheme</t>
  </si>
  <si>
    <t>Reversal of provision</t>
  </si>
  <si>
    <t>Proceed from sale of property, plant &amp; equipments</t>
  </si>
  <si>
    <t>Development cost incurred</t>
  </si>
  <si>
    <t>Deposits released as security</t>
  </si>
  <si>
    <t>Net Profit Before Taxation</t>
  </si>
  <si>
    <t>Proceed from Murabahah Capital Financing</t>
  </si>
  <si>
    <t>Net assets per share (sen)</t>
  </si>
  <si>
    <t>ASSETS</t>
  </si>
  <si>
    <t>Goodwill</t>
  </si>
  <si>
    <t>Development expenditure</t>
  </si>
  <si>
    <t>Trade &amp; other receivable</t>
  </si>
  <si>
    <t>TOTAL ASSETS</t>
  </si>
  <si>
    <t>Share premium</t>
  </si>
  <si>
    <t>Other reserves</t>
  </si>
  <si>
    <t>Borrowing</t>
  </si>
  <si>
    <t>Trade &amp; other payables</t>
  </si>
  <si>
    <t>Provision</t>
  </si>
  <si>
    <t>Total Liabilities</t>
  </si>
  <si>
    <t>TOTAL EQUITY AND LIABILITIES</t>
  </si>
  <si>
    <t>Minority</t>
  </si>
  <si>
    <t>Interest</t>
  </si>
  <si>
    <t xml:space="preserve">Total </t>
  </si>
  <si>
    <t>Equity</t>
  </si>
  <si>
    <t>Cash And Cash Equivalents At End of Period</t>
  </si>
  <si>
    <t>Audited</t>
  </si>
  <si>
    <t>2007</t>
  </si>
  <si>
    <t>Cost of sales</t>
  </si>
  <si>
    <t>Gross profit</t>
  </si>
  <si>
    <t>Administrative expenses</t>
  </si>
  <si>
    <t>Shareholders of the Company</t>
  </si>
  <si>
    <t>Basic earnings per share (sen)</t>
  </si>
  <si>
    <t>Total non-current assets</t>
  </si>
  <si>
    <t>Total current assets</t>
  </si>
  <si>
    <t>EQUITY</t>
  </si>
  <si>
    <t>LIABILITIES</t>
  </si>
  <si>
    <t>Total non-current liabilities</t>
  </si>
  <si>
    <t>Total current liabilities</t>
  </si>
  <si>
    <t>Total equity</t>
  </si>
  <si>
    <t>CURRENT QUARTER</t>
  </si>
  <si>
    <t>CUMULATIVE QUARTER</t>
  </si>
  <si>
    <t>Other expenses</t>
  </si>
  <si>
    <t>Current tax assets</t>
  </si>
  <si>
    <t>Current tax liabilities</t>
  </si>
  <si>
    <t>Unaudited</t>
  </si>
  <si>
    <t>Consolidation</t>
  </si>
  <si>
    <t>Accumulated</t>
  </si>
  <si>
    <t>Accumulated losses</t>
  </si>
  <si>
    <t>Losses</t>
  </si>
  <si>
    <t>Share Option</t>
  </si>
  <si>
    <t>Attributable to  shareholders of the Company</t>
  </si>
  <si>
    <t>Profit for the period</t>
  </si>
  <si>
    <t>Net Cash Flows Generated From/(Used in) Operating Activities</t>
  </si>
  <si>
    <t>Total equity attributable to</t>
  </si>
  <si>
    <t xml:space="preserve">  shareholders of the Company</t>
  </si>
  <si>
    <t>At 1 January 2007</t>
  </si>
  <si>
    <t>Dividend to shareholders</t>
  </si>
  <si>
    <t>Gain on disposal of property, plant and equipment</t>
  </si>
  <si>
    <t>(The condensed consolidated cash flow statement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</si>
  <si>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</si>
  <si>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(The condensed consolidated balance sheets  should be read in conjunction with the audited financial statements for the year ended 31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</si>
  <si>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</si>
  <si>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31 December 2007</t>
  </si>
  <si>
    <t>Assets classified as held for sale</t>
  </si>
  <si>
    <t>Government grant</t>
  </si>
  <si>
    <t>At 1 January 2008</t>
  </si>
  <si>
    <t>2008</t>
  </si>
  <si>
    <t>Proceeds from issuance of shares</t>
  </si>
  <si>
    <t>Government grant received</t>
  </si>
  <si>
    <t>Purchase of shares in subsidiaries</t>
  </si>
  <si>
    <t>Other investment</t>
  </si>
  <si>
    <t>Impairment of goodwill</t>
  </si>
  <si>
    <t>Tax refund/(paid)</t>
  </si>
  <si>
    <t>equity interest in subsidiary</t>
  </si>
  <si>
    <t>Acquisition of additional</t>
  </si>
  <si>
    <t>Issue of shares pursuant to</t>
  </si>
  <si>
    <t>acquisition of subsidiaries</t>
  </si>
  <si>
    <t xml:space="preserve"> Acquisition of subsidiary, net of cash acquired</t>
  </si>
  <si>
    <t>FOR THE PERIOD ENDED 31 DECEMBER 2008</t>
  </si>
  <si>
    <t>FOR THE YEAR ENDED 31 DECEMBER 2008</t>
  </si>
  <si>
    <t>3 months ended 31 Dec</t>
  </si>
  <si>
    <t>(Company No. 108253-W)</t>
  </si>
  <si>
    <t>31 December 2008</t>
  </si>
  <si>
    <t>Cash And Cash Equivalents At Beginning of Period</t>
  </si>
  <si>
    <r>
      <t>AV VENTURES CORPORATION BERHAD</t>
    </r>
    <r>
      <rPr>
        <sz val="16"/>
        <rFont val="Verdana"/>
        <family val="2"/>
      </rPr>
      <t xml:space="preserve"> </t>
    </r>
  </si>
  <si>
    <t xml:space="preserve">AV VENTURES CORPORATION BERHAD </t>
  </si>
  <si>
    <t>At 31 December 2007</t>
  </si>
  <si>
    <t>At 31 December 2008</t>
  </si>
  <si>
    <t>Transfer to share premium</t>
  </si>
  <si>
    <t xml:space="preserve"> for share options exercised</t>
  </si>
  <si>
    <t xml:space="preserve"> for share options terminated</t>
  </si>
  <si>
    <t>Transfer to accumulated losses</t>
  </si>
  <si>
    <t>Issue of shares pursuant to :</t>
  </si>
  <si>
    <t>- Private Placement</t>
  </si>
  <si>
    <t>- ESOS</t>
  </si>
  <si>
    <t>Profit from operations</t>
  </si>
  <si>
    <t>Profit before taxation</t>
  </si>
  <si>
    <t>Profit for the period/year</t>
  </si>
  <si>
    <t>Earnings per share</t>
  </si>
  <si>
    <r>
      <t>AV VENTURES CORPORATION BERHAD</t>
    </r>
    <r>
      <rPr>
        <sz val="14"/>
        <rFont val="Verdana"/>
        <family val="2"/>
      </rPr>
      <t xml:space="preserve"> </t>
    </r>
  </si>
  <si>
    <t>12 months ended 31 Dec</t>
  </si>
  <si>
    <t>FOR THE 12 MONTHS ENDED 31 DECEMBER 2008</t>
  </si>
  <si>
    <t>12 months ended 31 December</t>
  </si>
  <si>
    <t>Profit/(Loss) attributable to:-</t>
  </si>
  <si>
    <t>Other non cash items</t>
  </si>
  <si>
    <t>Fair value adjustment for</t>
  </si>
  <si>
    <t>shares issued in consideration</t>
  </si>
  <si>
    <t>Total recognised income and</t>
  </si>
  <si>
    <t>expenses for the year</t>
  </si>
  <si>
    <t>on acquisition of subsidiaries,</t>
  </si>
  <si>
    <t>recognised directly in equity</t>
  </si>
  <si>
    <t xml:space="preserve">Negative goodwill </t>
  </si>
  <si>
    <t xml:space="preserve">  Non-distributable</t>
  </si>
  <si>
    <t xml:space="preserve">    5 - 12</t>
  </si>
  <si>
    <t>Net Cash Flows Generated From/(Used in) Investing Activities</t>
  </si>
  <si>
    <t>Net Cash Generated From/(Used in) Financing Activities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</si>
</sst>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quot;#,##0_);\(&quot;Y&quot;#,##0\)"/>
    <numFmt numFmtId="173" formatCode="&quot;Y&quot;#,##0_);[Red]\(&quot;Y&quot;#,##0\)"/>
    <numFmt numFmtId="174" formatCode="&quot;Y&quot;#,##0.00_);\(&quot;Y&quot;#,##0.00\)"/>
    <numFmt numFmtId="175" formatCode="&quot;Y&quot;#,##0.00_);[Red]\(&quot;Y&quot;#,##0.00\)"/>
    <numFmt numFmtId="176" formatCode="_(&quot;Y&quot;* #,##0_);_(&quot;Y&quot;* \(#,##0\);_(&quot;Y&quot;* &quot;-&quot;_);_(@_)"/>
    <numFmt numFmtId="177" formatCode="_(&quot;Y&quot;* #,##0.00_);_(&quot;Y&quot;* \(#,##0.00\);_(&quot;Y&quot;* &quot;-&quot;??_);_(@_)"/>
    <numFmt numFmtId="178" formatCode="_(* #,##0.000_);_(* \(#,##0.000\);_(* &quot;-&quot;??_);_(@_)"/>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000_);_(* \(#,##0.0000\);_(* &quot;-&quot;??_);_(@_)"/>
    <numFmt numFmtId="186" formatCode="_(* #,##0.0000_);_(* \(#,##0.0000\);_(* &quot;-&quot;????_);_(@_)"/>
    <numFmt numFmtId="187" formatCode="#,##0;\(#,##0\)"/>
    <numFmt numFmtId="188" formatCode="d/mm/yy;@"/>
    <numFmt numFmtId="189" formatCode="_-* #,##0_-;\-* #,##0_-;_-* &quot;-&quot;??_-;_-@_-"/>
    <numFmt numFmtId="190" formatCode="dd/mm/yy;@"/>
    <numFmt numFmtId="191" formatCode="#,##0.00000;\(#,##0.00000\)"/>
    <numFmt numFmtId="192" formatCode="#,##0.0000"/>
    <numFmt numFmtId="193" formatCode="[$-409]dddd\,\ mmmm\ dd\,\ yyyy"/>
    <numFmt numFmtId="194" formatCode="mmm\ yyyy"/>
    <numFmt numFmtId="195" formatCode="dd\ mmm"/>
    <numFmt numFmtId="196" formatCode="dd\ mmmm"/>
  </numFmts>
  <fonts count="26">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b/>
      <sz val="12"/>
      <name val="Times New Roman"/>
      <family val="1"/>
    </font>
    <font>
      <sz val="8"/>
      <name val="Arial"/>
      <family val="0"/>
    </font>
    <font>
      <sz val="12"/>
      <name val="Times New Roman"/>
      <family val="1"/>
    </font>
    <font>
      <b/>
      <sz val="14"/>
      <name val="Verdana"/>
      <family val="2"/>
    </font>
    <font>
      <b/>
      <sz val="12"/>
      <name val="Arial"/>
      <family val="2"/>
    </font>
    <font>
      <b/>
      <sz val="14"/>
      <name val="Arial"/>
      <family val="2"/>
    </font>
    <font>
      <sz val="12"/>
      <name val="Arial"/>
      <family val="2"/>
    </font>
    <font>
      <b/>
      <sz val="10"/>
      <name val="Arial"/>
      <family val="2"/>
    </font>
    <font>
      <b/>
      <sz val="16"/>
      <name val="Verdana"/>
      <family val="2"/>
    </font>
    <font>
      <b/>
      <u val="single"/>
      <sz val="12"/>
      <name val="Arial"/>
      <family val="2"/>
    </font>
    <font>
      <b/>
      <sz val="11"/>
      <name val="Arial"/>
      <family val="2"/>
    </font>
    <font>
      <sz val="11"/>
      <name val="Arial"/>
      <family val="2"/>
    </font>
    <font>
      <sz val="9"/>
      <name val="Arial"/>
      <family val="2"/>
    </font>
    <font>
      <sz val="11"/>
      <name val="Times New Roman"/>
      <family val="1"/>
    </font>
    <font>
      <sz val="11"/>
      <color indexed="10"/>
      <name val="Arial"/>
      <family val="2"/>
    </font>
    <font>
      <sz val="10"/>
      <color indexed="10"/>
      <name val="Arial"/>
      <family val="2"/>
    </font>
    <font>
      <b/>
      <sz val="9"/>
      <name val="Arial"/>
      <family val="2"/>
    </font>
    <font>
      <sz val="9"/>
      <name val="Times New Roman"/>
      <family val="1"/>
    </font>
    <font>
      <b/>
      <sz val="11"/>
      <name val="Times New Roman"/>
      <family val="1"/>
    </font>
    <font>
      <sz val="16"/>
      <name val="Verdana"/>
      <family val="2"/>
    </font>
    <font>
      <sz val="14"/>
      <name val="Verdan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7" fillId="0" borderId="0" xfId="0" applyFont="1" applyAlignment="1">
      <alignment/>
    </xf>
    <xf numFmtId="180" fontId="7" fillId="0" borderId="0" xfId="15" applyNumberFormat="1" applyFont="1" applyFill="1" applyAlignment="1">
      <alignment/>
    </xf>
    <xf numFmtId="180" fontId="7" fillId="0" borderId="0" xfId="15" applyNumberFormat="1" applyFont="1" applyAlignment="1">
      <alignment/>
    </xf>
    <xf numFmtId="180" fontId="7" fillId="0" borderId="0" xfId="15" applyNumberFormat="1" applyFont="1" applyFill="1" applyBorder="1" applyAlignment="1">
      <alignment/>
    </xf>
    <xf numFmtId="180" fontId="7" fillId="0" borderId="0" xfId="15" applyNumberFormat="1" applyFont="1" applyBorder="1" applyAlignment="1">
      <alignment/>
    </xf>
    <xf numFmtId="0" fontId="7"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vertical="top" wrapText="1"/>
    </xf>
    <xf numFmtId="0" fontId="8" fillId="0" borderId="0" xfId="0" applyFont="1" applyAlignment="1">
      <alignment/>
    </xf>
    <xf numFmtId="0" fontId="1" fillId="0" borderId="0" xfId="0" applyFont="1" applyAlignment="1">
      <alignment/>
    </xf>
    <xf numFmtId="0" fontId="9" fillId="0" borderId="0" xfId="0" applyFont="1" applyAlignment="1">
      <alignment horizontal="center"/>
    </xf>
    <xf numFmtId="0" fontId="10" fillId="0" borderId="0" xfId="0" applyFont="1" applyAlignment="1">
      <alignment horizontal="center"/>
    </xf>
    <xf numFmtId="0" fontId="0" fillId="0" borderId="0" xfId="0" applyFont="1" applyAlignment="1">
      <alignment/>
    </xf>
    <xf numFmtId="0" fontId="11" fillId="0" borderId="0" xfId="0" applyFont="1" applyAlignment="1">
      <alignment/>
    </xf>
    <xf numFmtId="0" fontId="9" fillId="0" borderId="0" xfId="0" applyFont="1" applyAlignment="1">
      <alignment/>
    </xf>
    <xf numFmtId="0" fontId="0" fillId="0" borderId="0" xfId="0" applyFont="1" applyBorder="1" applyAlignment="1">
      <alignment horizontal="center" vertical="top" wrapText="1"/>
    </xf>
    <xf numFmtId="0" fontId="0" fillId="0" borderId="0" xfId="0" applyFont="1" applyBorder="1" applyAlignment="1">
      <alignment vertical="top" wrapText="1"/>
    </xf>
    <xf numFmtId="16" fontId="0" fillId="0" borderId="0" xfId="0" applyNumberFormat="1" applyFont="1" applyBorder="1" applyAlignment="1">
      <alignment horizontal="center" vertical="top" wrapText="1"/>
    </xf>
    <xf numFmtId="0" fontId="11" fillId="0" borderId="0" xfId="0" applyFont="1" applyAlignment="1">
      <alignment horizontal="center"/>
    </xf>
    <xf numFmtId="0" fontId="11" fillId="0" borderId="0" xfId="0" applyFont="1" applyBorder="1" applyAlignment="1">
      <alignment horizontal="center"/>
    </xf>
    <xf numFmtId="180" fontId="11" fillId="0" borderId="0" xfId="15" applyNumberFormat="1" applyFont="1" applyFill="1" applyAlignment="1">
      <alignment/>
    </xf>
    <xf numFmtId="180" fontId="11" fillId="0" borderId="0" xfId="15" applyNumberFormat="1" applyFont="1" applyFill="1" applyBorder="1" applyAlignment="1">
      <alignment/>
    </xf>
    <xf numFmtId="0" fontId="9" fillId="0" borderId="0" xfId="0" applyFont="1" applyBorder="1" applyAlignment="1">
      <alignment horizontal="center"/>
    </xf>
    <xf numFmtId="180" fontId="9" fillId="0" borderId="0" xfId="15" applyNumberFormat="1" applyFont="1" applyFill="1" applyAlignment="1">
      <alignment horizontal="center"/>
    </xf>
    <xf numFmtId="180" fontId="11" fillId="0" borderId="0" xfId="15" applyNumberFormat="1" applyFont="1" applyAlignment="1">
      <alignment/>
    </xf>
    <xf numFmtId="180" fontId="11" fillId="0" borderId="0" xfId="15" applyNumberFormat="1" applyFont="1" applyBorder="1" applyAlignment="1">
      <alignment/>
    </xf>
    <xf numFmtId="0" fontId="11" fillId="0" borderId="0" xfId="0" applyFont="1" applyFill="1" applyAlignment="1">
      <alignment/>
    </xf>
    <xf numFmtId="0" fontId="14" fillId="0" borderId="0" xfId="0" applyFont="1" applyAlignment="1">
      <alignment/>
    </xf>
    <xf numFmtId="180" fontId="0" fillId="0" borderId="0" xfId="15" applyNumberFormat="1" applyFont="1" applyFill="1" applyAlignment="1">
      <alignment/>
    </xf>
    <xf numFmtId="180" fontId="0" fillId="0" borderId="0" xfId="15" applyNumberFormat="1" applyFont="1" applyFill="1" applyBorder="1" applyAlignment="1">
      <alignment/>
    </xf>
    <xf numFmtId="0" fontId="0" fillId="0" borderId="0" xfId="0" applyFont="1" applyFill="1" applyAlignment="1">
      <alignment/>
    </xf>
    <xf numFmtId="0" fontId="15" fillId="0" borderId="0" xfId="0" applyFont="1" applyAlignment="1">
      <alignment/>
    </xf>
    <xf numFmtId="0" fontId="16" fillId="0" borderId="0" xfId="0" applyFont="1" applyAlignment="1">
      <alignment/>
    </xf>
    <xf numFmtId="180" fontId="16" fillId="0" borderId="0" xfId="15" applyNumberFormat="1" applyFont="1" applyFill="1" applyAlignment="1">
      <alignment/>
    </xf>
    <xf numFmtId="180" fontId="16" fillId="0" borderId="0" xfId="15" applyNumberFormat="1" applyFont="1" applyFill="1" applyBorder="1" applyAlignment="1">
      <alignment/>
    </xf>
    <xf numFmtId="180" fontId="16" fillId="0" borderId="0" xfId="15" applyNumberFormat="1" applyFont="1" applyAlignment="1">
      <alignment/>
    </xf>
    <xf numFmtId="180" fontId="16" fillId="0" borderId="1" xfId="15" applyNumberFormat="1" applyFont="1" applyFill="1" applyBorder="1" applyAlignment="1">
      <alignment/>
    </xf>
    <xf numFmtId="180" fontId="16" fillId="0" borderId="1" xfId="15" applyNumberFormat="1" applyFont="1" applyBorder="1" applyAlignment="1">
      <alignment/>
    </xf>
    <xf numFmtId="180" fontId="16" fillId="0" borderId="0" xfId="15" applyNumberFormat="1" applyFont="1" applyBorder="1" applyAlignment="1">
      <alignment/>
    </xf>
    <xf numFmtId="0" fontId="16" fillId="0" borderId="0" xfId="0" applyFont="1" applyFill="1" applyAlignment="1">
      <alignment/>
    </xf>
    <xf numFmtId="180" fontId="16" fillId="0" borderId="2" xfId="15" applyNumberFormat="1" applyFont="1" applyFill="1" applyBorder="1" applyAlignment="1">
      <alignment/>
    </xf>
    <xf numFmtId="180" fontId="16" fillId="0" borderId="2" xfId="15" applyNumberFormat="1" applyFont="1" applyBorder="1" applyAlignment="1">
      <alignment/>
    </xf>
    <xf numFmtId="171" fontId="16" fillId="0" borderId="3" xfId="15" applyNumberFormat="1" applyFont="1" applyFill="1" applyBorder="1" applyAlignment="1">
      <alignment/>
    </xf>
    <xf numFmtId="171" fontId="16" fillId="0" borderId="0" xfId="15" applyNumberFormat="1" applyFont="1" applyFill="1" applyBorder="1" applyAlignment="1">
      <alignment/>
    </xf>
    <xf numFmtId="180" fontId="9" fillId="0" borderId="0" xfId="15" applyNumberFormat="1" applyFont="1" applyAlignment="1">
      <alignment/>
    </xf>
    <xf numFmtId="180" fontId="15" fillId="0" borderId="0" xfId="15" applyNumberFormat="1" applyFont="1" applyAlignment="1">
      <alignment/>
    </xf>
    <xf numFmtId="180" fontId="16" fillId="0" borderId="4" xfId="15" applyNumberFormat="1" applyFont="1" applyFill="1" applyBorder="1" applyAlignment="1">
      <alignment/>
    </xf>
    <xf numFmtId="180" fontId="16" fillId="0" borderId="3" xfId="15" applyNumberFormat="1" applyFont="1" applyFill="1" applyBorder="1" applyAlignment="1">
      <alignment/>
    </xf>
    <xf numFmtId="180" fontId="16" fillId="0" borderId="4" xfId="0" applyNumberFormat="1" applyFont="1" applyBorder="1" applyAlignment="1">
      <alignment/>
    </xf>
    <xf numFmtId="180" fontId="16" fillId="0" borderId="0" xfId="0" applyNumberFormat="1" applyFont="1" applyBorder="1" applyAlignment="1">
      <alignment/>
    </xf>
    <xf numFmtId="180" fontId="16" fillId="0" borderId="3" xfId="0" applyNumberFormat="1" applyFont="1" applyBorder="1" applyAlignment="1">
      <alignment/>
    </xf>
    <xf numFmtId="180" fontId="16" fillId="0" borderId="0" xfId="0" applyNumberFormat="1" applyFont="1" applyAlignment="1">
      <alignment/>
    </xf>
    <xf numFmtId="171" fontId="16" fillId="0" borderId="0" xfId="15" applyNumberFormat="1" applyFont="1" applyFill="1" applyAlignment="1">
      <alignment/>
    </xf>
    <xf numFmtId="0" fontId="11" fillId="0" borderId="0" xfId="0" applyFont="1" applyFill="1" applyAlignment="1">
      <alignment horizontal="center"/>
    </xf>
    <xf numFmtId="180" fontId="9" fillId="0" borderId="0" xfId="15" applyNumberFormat="1" applyFont="1" applyFill="1" applyAlignment="1">
      <alignment/>
    </xf>
    <xf numFmtId="0" fontId="9" fillId="0" borderId="0" xfId="0" applyFont="1" applyFill="1" applyAlignment="1">
      <alignment horizontal="center"/>
    </xf>
    <xf numFmtId="0" fontId="1" fillId="0" borderId="0" xfId="0" applyFont="1" applyFill="1" applyAlignment="1">
      <alignment/>
    </xf>
    <xf numFmtId="0" fontId="18" fillId="0" borderId="0" xfId="0" applyFont="1" applyFill="1" applyAlignment="1">
      <alignment/>
    </xf>
    <xf numFmtId="180" fontId="12" fillId="0" borderId="0" xfId="15" applyNumberFormat="1" applyFont="1" applyFill="1" applyAlignment="1">
      <alignment horizontal="left"/>
    </xf>
    <xf numFmtId="180" fontId="20" fillId="0" borderId="0" xfId="15" applyNumberFormat="1" applyFont="1" applyFill="1" applyAlignment="1">
      <alignment/>
    </xf>
    <xf numFmtId="180" fontId="0" fillId="0" borderId="0" xfId="15" applyNumberFormat="1" applyFont="1" applyFill="1" applyAlignment="1" quotePrefix="1">
      <alignment/>
    </xf>
    <xf numFmtId="0" fontId="18" fillId="0" borderId="0" xfId="0" applyFont="1" applyAlignment="1">
      <alignment/>
    </xf>
    <xf numFmtId="0" fontId="17" fillId="0" borderId="0" xfId="0" applyFont="1" applyAlignment="1">
      <alignment/>
    </xf>
    <xf numFmtId="0" fontId="21" fillId="0" borderId="0" xfId="0" applyFont="1" applyBorder="1" applyAlignment="1">
      <alignment horizontal="center"/>
    </xf>
    <xf numFmtId="0" fontId="22" fillId="0" borderId="0" xfId="0" applyFont="1" applyAlignment="1">
      <alignment/>
    </xf>
    <xf numFmtId="180" fontId="21" fillId="0" borderId="0" xfId="15" applyNumberFormat="1" applyFont="1" applyFill="1" applyAlignment="1">
      <alignment horizontal="center"/>
    </xf>
    <xf numFmtId="180" fontId="21" fillId="0" borderId="0" xfId="15" applyNumberFormat="1" applyFont="1" applyFill="1" applyBorder="1" applyAlignment="1">
      <alignment horizontal="center"/>
    </xf>
    <xf numFmtId="0" fontId="21" fillId="0" borderId="0" xfId="15" applyNumberFormat="1" applyFont="1" applyFill="1" applyAlignment="1">
      <alignment horizontal="center"/>
    </xf>
    <xf numFmtId="0" fontId="21" fillId="0" borderId="0" xfId="15" applyNumberFormat="1" applyFont="1" applyFill="1" applyBorder="1" applyAlignment="1">
      <alignment horizontal="center"/>
    </xf>
    <xf numFmtId="180" fontId="17" fillId="0" borderId="0" xfId="15" applyNumberFormat="1" applyFont="1" applyAlignment="1">
      <alignment/>
    </xf>
    <xf numFmtId="180" fontId="17" fillId="0" borderId="0" xfId="15" applyNumberFormat="1" applyFont="1" applyFill="1" applyAlignment="1">
      <alignment/>
    </xf>
    <xf numFmtId="0" fontId="22" fillId="0" borderId="0" xfId="0" applyFont="1" applyFill="1" applyAlignment="1">
      <alignment/>
    </xf>
    <xf numFmtId="180" fontId="21" fillId="0" borderId="0" xfId="15" applyNumberFormat="1" applyFont="1" applyFill="1" applyAlignment="1" quotePrefix="1">
      <alignment horizontal="center"/>
    </xf>
    <xf numFmtId="0" fontId="22" fillId="0" borderId="0" xfId="0" applyFont="1" applyFill="1" applyAlignment="1">
      <alignment horizontal="right"/>
    </xf>
    <xf numFmtId="0" fontId="21" fillId="0" borderId="0" xfId="0" applyFont="1" applyFill="1" applyAlignment="1">
      <alignment horizontal="center"/>
    </xf>
    <xf numFmtId="180" fontId="19" fillId="0" borderId="0" xfId="15" applyNumberFormat="1" applyFont="1" applyFill="1" applyBorder="1" applyAlignment="1">
      <alignment/>
    </xf>
    <xf numFmtId="180" fontId="18" fillId="0" borderId="0" xfId="0" applyNumberFormat="1" applyFont="1" applyAlignment="1">
      <alignment/>
    </xf>
    <xf numFmtId="0" fontId="23" fillId="0" borderId="0" xfId="0" applyFont="1" applyAlignment="1">
      <alignment/>
    </xf>
    <xf numFmtId="180" fontId="23" fillId="0" borderId="0" xfId="0" applyNumberFormat="1" applyFont="1" applyAlignment="1">
      <alignment/>
    </xf>
    <xf numFmtId="180" fontId="15" fillId="0" borderId="0" xfId="15" applyNumberFormat="1" applyFont="1" applyFill="1" applyAlignment="1">
      <alignment horizontal="center"/>
    </xf>
    <xf numFmtId="180" fontId="15" fillId="0" borderId="0" xfId="15" applyNumberFormat="1" applyFont="1" applyFill="1" applyAlignment="1" quotePrefix="1">
      <alignment horizontal="center"/>
    </xf>
    <xf numFmtId="180" fontId="15" fillId="0" borderId="0" xfId="15" applyNumberFormat="1" applyFont="1" applyFill="1" applyBorder="1" applyAlignment="1">
      <alignment horizontal="center"/>
    </xf>
    <xf numFmtId="180" fontId="0" fillId="0" borderId="0" xfId="15" applyNumberFormat="1" applyFont="1" applyAlignment="1">
      <alignment/>
    </xf>
    <xf numFmtId="180" fontId="12" fillId="0" borderId="0" xfId="15" applyNumberFormat="1" applyFont="1" applyFill="1" applyAlignment="1">
      <alignment horizontal="center"/>
    </xf>
    <xf numFmtId="180" fontId="12" fillId="0" borderId="0" xfId="15" applyNumberFormat="1" applyFont="1" applyFill="1" applyBorder="1" applyAlignment="1">
      <alignment horizontal="center"/>
    </xf>
    <xf numFmtId="0" fontId="12" fillId="0" borderId="0" xfId="0" applyFont="1" applyFill="1" applyAlignment="1">
      <alignment horizontal="center"/>
    </xf>
    <xf numFmtId="0" fontId="2" fillId="0" borderId="0" xfId="0" applyFont="1" applyFill="1" applyAlignment="1">
      <alignment horizontal="center"/>
    </xf>
    <xf numFmtId="180" fontId="11" fillId="0" borderId="5" xfId="15" applyNumberFormat="1" applyFont="1" applyFill="1" applyBorder="1" applyAlignment="1">
      <alignment/>
    </xf>
    <xf numFmtId="180" fontId="11" fillId="0" borderId="6" xfId="15" applyNumberFormat="1" applyFont="1" applyFill="1" applyBorder="1" applyAlignment="1">
      <alignment/>
    </xf>
    <xf numFmtId="180" fontId="11" fillId="0" borderId="7" xfId="15" applyNumberFormat="1" applyFont="1" applyFill="1" applyBorder="1" applyAlignment="1">
      <alignment/>
    </xf>
    <xf numFmtId="180" fontId="11" fillId="0" borderId="8" xfId="15" applyNumberFormat="1" applyFont="1" applyFill="1" applyBorder="1" applyAlignment="1">
      <alignment/>
    </xf>
    <xf numFmtId="180" fontId="11" fillId="0" borderId="9" xfId="15" applyNumberFormat="1" applyFont="1" applyFill="1" applyBorder="1" applyAlignment="1">
      <alignment/>
    </xf>
    <xf numFmtId="180" fontId="11" fillId="0" borderId="10" xfId="15" applyNumberFormat="1" applyFont="1" applyFill="1" applyBorder="1" applyAlignment="1">
      <alignment/>
    </xf>
    <xf numFmtId="180" fontId="11" fillId="0" borderId="1" xfId="15" applyNumberFormat="1" applyFont="1" applyFill="1" applyBorder="1" applyAlignment="1">
      <alignment/>
    </xf>
    <xf numFmtId="180" fontId="11" fillId="0" borderId="11" xfId="15" applyNumberFormat="1" applyFont="1" applyFill="1" applyBorder="1" applyAlignment="1">
      <alignment/>
    </xf>
    <xf numFmtId="180" fontId="11" fillId="0" borderId="3" xfId="15" applyNumberFormat="1" applyFont="1" applyFill="1" applyBorder="1" applyAlignment="1">
      <alignment/>
    </xf>
    <xf numFmtId="180" fontId="11" fillId="0" borderId="12" xfId="15" applyNumberFormat="1" applyFont="1" applyFill="1" applyBorder="1" applyAlignment="1">
      <alignment/>
    </xf>
    <xf numFmtId="180" fontId="11" fillId="0" borderId="13" xfId="15" applyNumberFormat="1" applyFont="1" applyFill="1" applyBorder="1" applyAlignment="1">
      <alignment/>
    </xf>
    <xf numFmtId="180" fontId="11" fillId="0" borderId="14" xfId="15" applyNumberFormat="1" applyFont="1" applyFill="1" applyBorder="1" applyAlignment="1">
      <alignment/>
    </xf>
    <xf numFmtId="0" fontId="9"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17" fillId="0" borderId="0" xfId="0" applyFont="1" applyAlignment="1">
      <alignment horizontal="center" vertical="top" wrapText="1"/>
    </xf>
    <xf numFmtId="0" fontId="0" fillId="0" borderId="0" xfId="0" applyFont="1" applyAlignment="1">
      <alignment horizontal="center"/>
    </xf>
    <xf numFmtId="0" fontId="21" fillId="0" borderId="0" xfId="0" applyFont="1" applyAlignment="1">
      <alignment horizontal="center"/>
    </xf>
    <xf numFmtId="180" fontId="21" fillId="0" borderId="0" xfId="15" applyNumberFormat="1" applyFont="1" applyFill="1" applyAlignment="1">
      <alignment horizontal="center"/>
    </xf>
    <xf numFmtId="0" fontId="11" fillId="0" borderId="0" xfId="0" applyFont="1" applyAlignment="1">
      <alignment horizontal="center"/>
    </xf>
    <xf numFmtId="180" fontId="9" fillId="0" borderId="0" xfId="15" applyNumberFormat="1" applyFont="1" applyAlignment="1">
      <alignment horizontal="center"/>
    </xf>
    <xf numFmtId="180" fontId="12" fillId="0" borderId="0" xfId="15" applyNumberFormat="1" applyFont="1" applyFill="1" applyAlignment="1">
      <alignment horizontal="center"/>
    </xf>
    <xf numFmtId="0" fontId="17" fillId="0" borderId="0" xfId="0" applyFont="1" applyFill="1" applyAlignment="1">
      <alignment horizontal="center" vertical="top" wrapText="1"/>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Alignment="1">
      <alignment horizontal="center"/>
    </xf>
    <xf numFmtId="180" fontId="10" fillId="0" borderId="0" xfId="15" applyNumberFormat="1" applyFont="1" applyFill="1" applyAlignment="1">
      <alignment horizontal="center"/>
    </xf>
    <xf numFmtId="180" fontId="15" fillId="0" borderId="0" xfId="15"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3</xdr:col>
      <xdr:colOff>142875</xdr:colOff>
      <xdr:row>8</xdr:row>
      <xdr:rowOff>85725</xdr:rowOff>
    </xdr:to>
    <xdr:sp>
      <xdr:nvSpPr>
        <xdr:cNvPr id="1" name="Line 6"/>
        <xdr:cNvSpPr>
          <a:spLocks/>
        </xdr:cNvSpPr>
      </xdr:nvSpPr>
      <xdr:spPr>
        <a:xfrm rot="10800000">
          <a:off x="1790700" y="185737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723900</xdr:colOff>
      <xdr:row>8</xdr:row>
      <xdr:rowOff>85725</xdr:rowOff>
    </xdr:from>
    <xdr:to>
      <xdr:col>8</xdr:col>
      <xdr:colOff>0</xdr:colOff>
      <xdr:row>8</xdr:row>
      <xdr:rowOff>85725</xdr:rowOff>
    </xdr:to>
    <xdr:sp>
      <xdr:nvSpPr>
        <xdr:cNvPr id="2" name="Line 7"/>
        <xdr:cNvSpPr>
          <a:spLocks/>
        </xdr:cNvSpPr>
      </xdr:nvSpPr>
      <xdr:spPr>
        <a:xfrm>
          <a:off x="5705475" y="18573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85725</xdr:rowOff>
    </xdr:from>
    <xdr:to>
      <xdr:col>3</xdr:col>
      <xdr:colOff>228600</xdr:colOff>
      <xdr:row>9</xdr:row>
      <xdr:rowOff>85725</xdr:rowOff>
    </xdr:to>
    <xdr:sp>
      <xdr:nvSpPr>
        <xdr:cNvPr id="3" name="Line 9"/>
        <xdr:cNvSpPr>
          <a:spLocks/>
        </xdr:cNvSpPr>
      </xdr:nvSpPr>
      <xdr:spPr>
        <a:xfrm rot="10800000">
          <a:off x="1790700" y="2019300"/>
          <a:ext cx="1019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9</xdr:row>
      <xdr:rowOff>95250</xdr:rowOff>
    </xdr:from>
    <xdr:to>
      <xdr:col>5</xdr:col>
      <xdr:colOff>800100</xdr:colOff>
      <xdr:row>9</xdr:row>
      <xdr:rowOff>95250</xdr:rowOff>
    </xdr:to>
    <xdr:sp>
      <xdr:nvSpPr>
        <xdr:cNvPr id="4" name="Line 10"/>
        <xdr:cNvSpPr>
          <a:spLocks/>
        </xdr:cNvSpPr>
      </xdr:nvSpPr>
      <xdr:spPr>
        <a:xfrm>
          <a:off x="4133850" y="2028825"/>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0:B38"/>
  <sheetViews>
    <sheetView tabSelected="1" view="pageBreakPreview" zoomScaleSheetLayoutView="100" workbookViewId="0" topLeftCell="A1">
      <selection activeCell="A45" sqref="A45"/>
    </sheetView>
  </sheetViews>
  <sheetFormatPr defaultColWidth="9.140625" defaultRowHeight="12.75"/>
  <cols>
    <col min="1" max="1" width="71.8515625" style="0" customWidth="1"/>
  </cols>
  <sheetData>
    <row r="10" ht="12.75">
      <c r="A10" s="1"/>
    </row>
    <row r="11" ht="12.75">
      <c r="A11" s="1"/>
    </row>
    <row r="12" ht="12.75">
      <c r="A12" s="1"/>
    </row>
    <row r="13" ht="12.75">
      <c r="A13" s="2"/>
    </row>
    <row r="14" ht="12.75">
      <c r="A14" s="2"/>
    </row>
    <row r="15" spans="1:2" ht="18">
      <c r="A15" s="103" t="s">
        <v>57</v>
      </c>
      <c r="B15" s="103"/>
    </row>
    <row r="16" spans="1:2" ht="12.75">
      <c r="A16" s="104" t="s">
        <v>45</v>
      </c>
      <c r="B16" s="104"/>
    </row>
    <row r="17" spans="1:2" ht="12.75">
      <c r="A17" s="104" t="s">
        <v>46</v>
      </c>
      <c r="B17" s="104"/>
    </row>
    <row r="18" spans="1:2" ht="18">
      <c r="A18" s="14"/>
      <c r="B18" s="15"/>
    </row>
    <row r="19" spans="1:2" ht="18">
      <c r="A19" s="14"/>
      <c r="B19" s="15"/>
    </row>
    <row r="20" spans="1:2" ht="15.75">
      <c r="A20" s="102" t="s">
        <v>47</v>
      </c>
      <c r="B20" s="102"/>
    </row>
    <row r="21" spans="1:2" ht="6" customHeight="1">
      <c r="A21" s="13"/>
      <c r="B21" s="16"/>
    </row>
    <row r="22" spans="1:2" ht="15.75">
      <c r="A22" s="102" t="s">
        <v>139</v>
      </c>
      <c r="B22" s="102"/>
    </row>
    <row r="23" spans="1:2" ht="18">
      <c r="A23" s="14"/>
      <c r="B23" s="15"/>
    </row>
    <row r="24" spans="1:2" ht="18">
      <c r="A24" s="14"/>
      <c r="B24" s="15"/>
    </row>
    <row r="25" spans="1:2" ht="18">
      <c r="A25" s="14"/>
      <c r="B25" s="15"/>
    </row>
    <row r="26" spans="1:2" ht="15.75">
      <c r="A26" s="102" t="s">
        <v>48</v>
      </c>
      <c r="B26" s="102"/>
    </row>
    <row r="27" spans="1:2" ht="15.75">
      <c r="A27" s="17"/>
      <c r="B27" s="16"/>
    </row>
    <row r="28" spans="1:2" ht="12.75">
      <c r="A28" s="18"/>
      <c r="B28" s="18" t="s">
        <v>49</v>
      </c>
    </row>
    <row r="29" spans="1:2" ht="12.75">
      <c r="A29" s="18"/>
      <c r="B29" s="18"/>
    </row>
    <row r="30" spans="1:2" ht="15.75" customHeight="1">
      <c r="A30" s="19" t="s">
        <v>50</v>
      </c>
      <c r="B30" s="18">
        <v>1</v>
      </c>
    </row>
    <row r="31" spans="1:2" ht="12.75">
      <c r="A31" s="19"/>
      <c r="B31" s="18"/>
    </row>
    <row r="32" spans="1:2" ht="15.75" customHeight="1">
      <c r="A32" s="19" t="s">
        <v>58</v>
      </c>
      <c r="B32" s="18">
        <v>2</v>
      </c>
    </row>
    <row r="33" spans="1:2" ht="12.75">
      <c r="A33" s="19"/>
      <c r="B33" s="18"/>
    </row>
    <row r="34" spans="1:2" ht="15.75" customHeight="1">
      <c r="A34" s="19" t="s">
        <v>52</v>
      </c>
      <c r="B34" s="18">
        <v>3</v>
      </c>
    </row>
    <row r="35" spans="1:2" ht="12.75">
      <c r="A35" s="19"/>
      <c r="B35" s="18"/>
    </row>
    <row r="36" spans="1:2" ht="15.75" customHeight="1">
      <c r="A36" s="19" t="s">
        <v>51</v>
      </c>
      <c r="B36" s="18">
        <v>4</v>
      </c>
    </row>
    <row r="37" spans="1:2" ht="12.75">
      <c r="A37" s="19"/>
      <c r="B37" s="18"/>
    </row>
    <row r="38" spans="1:2" ht="15.75" customHeight="1">
      <c r="A38" s="19" t="s">
        <v>53</v>
      </c>
      <c r="B38" s="20" t="s">
        <v>174</v>
      </c>
    </row>
  </sheetData>
  <mergeCells count="6">
    <mergeCell ref="A22:B22"/>
    <mergeCell ref="A26:B26"/>
    <mergeCell ref="A15:B15"/>
    <mergeCell ref="A16:B16"/>
    <mergeCell ref="A17:B17"/>
    <mergeCell ref="A20:B20"/>
  </mergeCells>
  <printOptions horizontalCentered="1" verticalCentered="1"/>
  <pageMargins left="0.5" right="0.5" top="0.5" bottom="0.5" header="0.5" footer="0.5"/>
  <pageSetup horizontalDpi="600" verticalDpi="600" orientation="portrait" paperSize="9" r:id="rId3"/>
  <legacyDrawing r:id="rId2"/>
  <oleObjects>
    <oleObject progId="PBrush" shapeId="1690031" r:id="rId1"/>
  </oleObjects>
</worksheet>
</file>

<file path=xl/worksheets/sheet2.xml><?xml version="1.0" encoding="utf-8"?>
<worksheet xmlns="http://schemas.openxmlformats.org/spreadsheetml/2006/main" xmlns:r="http://schemas.openxmlformats.org/officeDocument/2006/relationships">
  <sheetPr codeName="Sheet10"/>
  <dimension ref="A1:H49"/>
  <sheetViews>
    <sheetView view="pageBreakPreview" zoomScaleNormal="90" zoomScaleSheetLayoutView="100" workbookViewId="0" topLeftCell="A35">
      <selection activeCell="E47" sqref="E47"/>
    </sheetView>
  </sheetViews>
  <sheetFormatPr defaultColWidth="9.140625" defaultRowHeight="12.75"/>
  <cols>
    <col min="1" max="1" width="7.00390625" style="3" customWidth="1"/>
    <col min="2" max="2" width="3.8515625" style="3" customWidth="1"/>
    <col min="3" max="3" width="32.421875" style="3" customWidth="1"/>
    <col min="4" max="5" width="12.7109375" style="4" customWidth="1"/>
    <col min="6" max="6" width="3.7109375" style="6" customWidth="1"/>
    <col min="7" max="8" width="12.7109375" style="3" customWidth="1"/>
    <col min="9" max="16384" width="9.140625" style="3" customWidth="1"/>
  </cols>
  <sheetData>
    <row r="1" spans="1:8" ht="22.5" customHeight="1">
      <c r="A1" s="103" t="s">
        <v>146</v>
      </c>
      <c r="B1" s="103"/>
      <c r="C1" s="103"/>
      <c r="D1" s="103"/>
      <c r="E1" s="103"/>
      <c r="F1" s="103"/>
      <c r="G1" s="103"/>
      <c r="H1" s="103"/>
    </row>
    <row r="2" spans="1:8" ht="18" customHeight="1">
      <c r="A2" s="106" t="s">
        <v>142</v>
      </c>
      <c r="B2" s="106"/>
      <c r="C2" s="106"/>
      <c r="D2" s="106"/>
      <c r="E2" s="106"/>
      <c r="F2" s="106"/>
      <c r="G2" s="106"/>
      <c r="H2" s="106"/>
    </row>
    <row r="3" spans="1:8" ht="15.75" customHeight="1">
      <c r="A3" s="16"/>
      <c r="B3" s="16"/>
      <c r="C3" s="109"/>
      <c r="D3" s="109"/>
      <c r="E3" s="109"/>
      <c r="F3" s="22"/>
      <c r="G3" s="16"/>
      <c r="H3" s="16"/>
    </row>
    <row r="4" spans="1:8" ht="15.75">
      <c r="A4" s="16"/>
      <c r="B4" s="16"/>
      <c r="C4" s="16"/>
      <c r="D4" s="23"/>
      <c r="E4" s="23"/>
      <c r="F4" s="24"/>
      <c r="G4" s="16"/>
      <c r="H4" s="16"/>
    </row>
    <row r="5" spans="1:8" ht="15.75">
      <c r="A5" s="102" t="s">
        <v>0</v>
      </c>
      <c r="B5" s="102"/>
      <c r="C5" s="102"/>
      <c r="D5" s="102"/>
      <c r="E5" s="102"/>
      <c r="F5" s="102"/>
      <c r="G5" s="102"/>
      <c r="H5" s="102"/>
    </row>
    <row r="6" spans="1:8" ht="15.75">
      <c r="A6" s="102" t="s">
        <v>140</v>
      </c>
      <c r="B6" s="102"/>
      <c r="C6" s="102"/>
      <c r="D6" s="102"/>
      <c r="E6" s="102"/>
      <c r="F6" s="102"/>
      <c r="G6" s="102"/>
      <c r="H6" s="102"/>
    </row>
    <row r="7" spans="1:8" ht="15.75">
      <c r="A7" s="13"/>
      <c r="B7" s="13"/>
      <c r="C7" s="13"/>
      <c r="D7" s="21"/>
      <c r="E7" s="13"/>
      <c r="F7" s="25"/>
      <c r="G7" s="16"/>
      <c r="H7" s="16"/>
    </row>
    <row r="8" spans="1:8" ht="15.75">
      <c r="A8" s="13"/>
      <c r="B8" s="13"/>
      <c r="C8" s="13"/>
      <c r="D8" s="23"/>
      <c r="E8" s="23"/>
      <c r="F8" s="24"/>
      <c r="G8" s="16"/>
      <c r="H8" s="16"/>
    </row>
    <row r="9" spans="1:8" s="67" customFormat="1" ht="12">
      <c r="A9" s="65"/>
      <c r="B9" s="65"/>
      <c r="C9" s="65"/>
      <c r="D9" s="107" t="s">
        <v>100</v>
      </c>
      <c r="E9" s="107"/>
      <c r="F9" s="66"/>
      <c r="G9" s="107" t="s">
        <v>101</v>
      </c>
      <c r="H9" s="107"/>
    </row>
    <row r="10" spans="1:8" s="67" customFormat="1" ht="12">
      <c r="A10" s="65"/>
      <c r="B10" s="65"/>
      <c r="C10" s="65"/>
      <c r="D10" s="108" t="s">
        <v>141</v>
      </c>
      <c r="E10" s="108"/>
      <c r="F10" s="69"/>
      <c r="G10" s="108" t="s">
        <v>161</v>
      </c>
      <c r="H10" s="108"/>
    </row>
    <row r="11" spans="1:8" s="67" customFormat="1" ht="12">
      <c r="A11" s="65"/>
      <c r="B11" s="65"/>
      <c r="C11" s="65"/>
      <c r="D11" s="70">
        <v>2008</v>
      </c>
      <c r="E11" s="70">
        <v>2007</v>
      </c>
      <c r="F11" s="71"/>
      <c r="G11" s="70">
        <v>2008</v>
      </c>
      <c r="H11" s="70">
        <v>2007</v>
      </c>
    </row>
    <row r="12" spans="1:8" s="67" customFormat="1" ht="12">
      <c r="A12" s="65"/>
      <c r="B12" s="65"/>
      <c r="C12" s="65"/>
      <c r="D12" s="68" t="s">
        <v>4</v>
      </c>
      <c r="E12" s="68" t="s">
        <v>4</v>
      </c>
      <c r="F12" s="69"/>
      <c r="G12" s="68" t="s">
        <v>4</v>
      </c>
      <c r="H12" s="68" t="s">
        <v>4</v>
      </c>
    </row>
    <row r="13" spans="1:8" s="67" customFormat="1" ht="12">
      <c r="A13" s="65"/>
      <c r="B13" s="65"/>
      <c r="C13" s="65"/>
      <c r="D13" s="68" t="s">
        <v>105</v>
      </c>
      <c r="E13" s="68" t="s">
        <v>105</v>
      </c>
      <c r="F13" s="69"/>
      <c r="G13" s="68" t="s">
        <v>105</v>
      </c>
      <c r="H13" s="68" t="s">
        <v>86</v>
      </c>
    </row>
    <row r="14" spans="1:8" s="64" customFormat="1" ht="15">
      <c r="A14" s="35"/>
      <c r="B14" s="35"/>
      <c r="C14" s="35"/>
      <c r="D14" s="36"/>
      <c r="E14" s="36"/>
      <c r="F14" s="37"/>
      <c r="G14" s="35"/>
      <c r="H14" s="35"/>
    </row>
    <row r="15" spans="1:8" s="64" customFormat="1" ht="15">
      <c r="A15" s="35"/>
      <c r="B15" s="34" t="s">
        <v>1</v>
      </c>
      <c r="C15" s="35"/>
      <c r="D15" s="38">
        <f>G15-(666+51281)</f>
        <v>13744</v>
      </c>
      <c r="E15" s="36">
        <v>9559</v>
      </c>
      <c r="F15" s="37"/>
      <c r="G15" s="38">
        <v>65691</v>
      </c>
      <c r="H15" s="38">
        <v>39831</v>
      </c>
    </row>
    <row r="16" spans="1:8" s="64" customFormat="1" ht="15">
      <c r="A16" s="35"/>
      <c r="B16" s="35" t="s">
        <v>88</v>
      </c>
      <c r="C16" s="35"/>
      <c r="D16" s="38">
        <f>G16+43654</f>
        <v>-12399</v>
      </c>
      <c r="E16" s="37">
        <v>-7840</v>
      </c>
      <c r="F16" s="37"/>
      <c r="G16" s="38">
        <v>-56053</v>
      </c>
      <c r="H16" s="38">
        <v>-32918</v>
      </c>
    </row>
    <row r="17" spans="1:8" s="64" customFormat="1" ht="15">
      <c r="A17" s="35"/>
      <c r="B17" s="35"/>
      <c r="C17" s="35"/>
      <c r="D17" s="40"/>
      <c r="E17" s="39"/>
      <c r="F17" s="37"/>
      <c r="G17" s="40"/>
      <c r="H17" s="40"/>
    </row>
    <row r="18" spans="1:8" s="64" customFormat="1" ht="15">
      <c r="A18" s="35"/>
      <c r="B18" s="34" t="s">
        <v>89</v>
      </c>
      <c r="C18" s="35"/>
      <c r="D18" s="38">
        <f>SUM(D15:D17)</f>
        <v>1345</v>
      </c>
      <c r="E18" s="36">
        <f>SUM(E15:E17)</f>
        <v>1719</v>
      </c>
      <c r="F18" s="37"/>
      <c r="G18" s="38">
        <f>SUM(G15:G17)</f>
        <v>9638</v>
      </c>
      <c r="H18" s="38">
        <f>SUM(H15:H17)</f>
        <v>6913</v>
      </c>
    </row>
    <row r="19" spans="1:8" s="64" customFormat="1" ht="15">
      <c r="A19" s="35"/>
      <c r="B19" s="35"/>
      <c r="C19" s="35"/>
      <c r="D19" s="38"/>
      <c r="E19" s="36"/>
      <c r="F19" s="37"/>
      <c r="G19" s="38"/>
      <c r="H19" s="38"/>
    </row>
    <row r="20" spans="1:8" s="64" customFormat="1" ht="15">
      <c r="A20" s="35"/>
      <c r="B20" s="35" t="s">
        <v>37</v>
      </c>
      <c r="C20" s="35"/>
      <c r="D20" s="38">
        <f>G20-2664</f>
        <v>2820</v>
      </c>
      <c r="E20" s="36">
        <v>792</v>
      </c>
      <c r="F20" s="37"/>
      <c r="G20" s="38">
        <f>2458+3026</f>
        <v>5484</v>
      </c>
      <c r="H20" s="38">
        <v>1811</v>
      </c>
    </row>
    <row r="21" spans="1:8" s="64" customFormat="1" ht="15">
      <c r="A21" s="35"/>
      <c r="B21" s="35" t="s">
        <v>90</v>
      </c>
      <c r="C21" s="35"/>
      <c r="D21" s="38">
        <f>G21+7067</f>
        <v>-1656</v>
      </c>
      <c r="E21" s="36">
        <v>-1851</v>
      </c>
      <c r="F21" s="37"/>
      <c r="G21" s="38">
        <v>-8723</v>
      </c>
      <c r="H21" s="38">
        <v>-5465</v>
      </c>
    </row>
    <row r="22" spans="1:8" s="64" customFormat="1" ht="15">
      <c r="A22" s="35"/>
      <c r="B22" s="35" t="s">
        <v>102</v>
      </c>
      <c r="C22" s="35"/>
      <c r="D22" s="38">
        <f>G22+434</f>
        <v>-644</v>
      </c>
      <c r="E22" s="36">
        <v>-91</v>
      </c>
      <c r="F22" s="37"/>
      <c r="G22" s="38">
        <v>-1078</v>
      </c>
      <c r="H22" s="38">
        <v>-1761</v>
      </c>
    </row>
    <row r="23" spans="1:8" s="64" customFormat="1" ht="15">
      <c r="A23" s="35"/>
      <c r="B23" s="35"/>
      <c r="C23" s="35"/>
      <c r="D23" s="40"/>
      <c r="E23" s="39"/>
      <c r="F23" s="37"/>
      <c r="G23" s="40"/>
      <c r="H23" s="40"/>
    </row>
    <row r="24" spans="1:8" s="64" customFormat="1" ht="15">
      <c r="A24" s="35"/>
      <c r="B24" s="34" t="s">
        <v>156</v>
      </c>
      <c r="C24" s="35"/>
      <c r="D24" s="38">
        <f>SUM(D18:D23)</f>
        <v>1865</v>
      </c>
      <c r="E24" s="36">
        <f>SUM(E18:E23)</f>
        <v>569</v>
      </c>
      <c r="F24" s="37"/>
      <c r="G24" s="38">
        <f>SUM(G18:G23)</f>
        <v>5321</v>
      </c>
      <c r="H24" s="38">
        <f>SUM(H18:H23)</f>
        <v>1498</v>
      </c>
    </row>
    <row r="25" spans="1:8" s="64" customFormat="1" ht="15">
      <c r="A25" s="35"/>
      <c r="B25" s="35"/>
      <c r="C25" s="35"/>
      <c r="D25" s="38"/>
      <c r="E25" s="38"/>
      <c r="F25" s="41"/>
      <c r="G25" s="38"/>
      <c r="H25" s="38"/>
    </row>
    <row r="26" spans="1:8" s="64" customFormat="1" ht="15">
      <c r="A26" s="35"/>
      <c r="B26" s="35" t="s">
        <v>2</v>
      </c>
      <c r="C26" s="35"/>
      <c r="D26" s="38">
        <f>G26+226</f>
        <v>-36</v>
      </c>
      <c r="E26" s="37">
        <v>-221</v>
      </c>
      <c r="F26" s="37"/>
      <c r="G26" s="38">
        <v>-262</v>
      </c>
      <c r="H26" s="38">
        <v>-896</v>
      </c>
    </row>
    <row r="27" spans="1:8" s="64" customFormat="1" ht="15">
      <c r="A27" s="35"/>
      <c r="B27" s="35" t="s">
        <v>34</v>
      </c>
      <c r="C27" s="35"/>
      <c r="D27" s="38">
        <f>G27-315</f>
        <v>79</v>
      </c>
      <c r="E27" s="41">
        <v>41</v>
      </c>
      <c r="F27" s="41"/>
      <c r="G27" s="38">
        <v>394</v>
      </c>
      <c r="H27" s="38">
        <v>105</v>
      </c>
    </row>
    <row r="28" spans="1:8" s="64" customFormat="1" ht="15">
      <c r="A28" s="35"/>
      <c r="B28" s="35"/>
      <c r="C28" s="35"/>
      <c r="D28" s="40"/>
      <c r="E28" s="39"/>
      <c r="F28" s="37"/>
      <c r="G28" s="40"/>
      <c r="H28" s="40"/>
    </row>
    <row r="29" spans="1:8" s="64" customFormat="1" ht="15">
      <c r="A29" s="35"/>
      <c r="B29" s="34" t="s">
        <v>157</v>
      </c>
      <c r="C29" s="35"/>
      <c r="D29" s="38">
        <f>SUM(D24:D28)</f>
        <v>1908</v>
      </c>
      <c r="E29" s="36">
        <f>SUM(E24:E28)</f>
        <v>389</v>
      </c>
      <c r="F29" s="37"/>
      <c r="G29" s="38">
        <f>SUM(G24:G28)</f>
        <v>5453</v>
      </c>
      <c r="H29" s="38">
        <f>SUM(H24:H28)</f>
        <v>707</v>
      </c>
    </row>
    <row r="30" spans="1:8" s="64" customFormat="1" ht="15">
      <c r="A30" s="35"/>
      <c r="B30" s="35"/>
      <c r="C30" s="35"/>
      <c r="D30" s="38"/>
      <c r="E30" s="36"/>
      <c r="F30" s="37"/>
      <c r="G30" s="38"/>
      <c r="H30" s="38"/>
    </row>
    <row r="31" spans="1:8" s="64" customFormat="1" ht="15">
      <c r="A31" s="35"/>
      <c r="B31" s="35" t="s">
        <v>3</v>
      </c>
      <c r="C31" s="42"/>
      <c r="D31" s="38">
        <f>G31+431</f>
        <v>-117</v>
      </c>
      <c r="E31" s="37">
        <v>-239</v>
      </c>
      <c r="F31" s="37"/>
      <c r="G31" s="38">
        <f>-360-188</f>
        <v>-548</v>
      </c>
      <c r="H31" s="38">
        <v>-688</v>
      </c>
    </row>
    <row r="32" spans="1:8" s="64" customFormat="1" ht="15">
      <c r="A32" s="35"/>
      <c r="B32" s="35"/>
      <c r="C32" s="35"/>
      <c r="D32" s="38"/>
      <c r="E32" s="37"/>
      <c r="F32" s="37"/>
      <c r="G32" s="38"/>
      <c r="H32" s="38"/>
    </row>
    <row r="33" spans="1:8" s="64" customFormat="1" ht="15.75" thickBot="1">
      <c r="A33" s="35"/>
      <c r="B33" s="34" t="s">
        <v>158</v>
      </c>
      <c r="C33" s="35"/>
      <c r="D33" s="44">
        <f>SUM(D29:D32)</f>
        <v>1791</v>
      </c>
      <c r="E33" s="43">
        <f>SUM(E29:E32)</f>
        <v>150</v>
      </c>
      <c r="F33" s="37"/>
      <c r="G33" s="44">
        <f>SUM(G29:G32)</f>
        <v>4905</v>
      </c>
      <c r="H33" s="44">
        <f>SUM(H29:H32)</f>
        <v>19</v>
      </c>
    </row>
    <row r="34" spans="1:8" s="64" customFormat="1" ht="15.75" thickTop="1">
      <c r="A34" s="35"/>
      <c r="B34" s="35"/>
      <c r="C34" s="35"/>
      <c r="D34" s="38"/>
      <c r="E34" s="37"/>
      <c r="F34" s="37"/>
      <c r="G34" s="38"/>
      <c r="H34" s="38"/>
    </row>
    <row r="35" spans="1:8" s="64" customFormat="1" ht="15">
      <c r="A35" s="35"/>
      <c r="B35" s="35"/>
      <c r="C35" s="35"/>
      <c r="D35" s="38"/>
      <c r="E35" s="37"/>
      <c r="F35" s="37"/>
      <c r="G35" s="38"/>
      <c r="H35" s="38"/>
    </row>
    <row r="36" spans="1:8" s="64" customFormat="1" ht="15">
      <c r="A36" s="35"/>
      <c r="B36" s="34" t="s">
        <v>164</v>
      </c>
      <c r="C36" s="35"/>
      <c r="D36" s="38"/>
      <c r="E36" s="37"/>
      <c r="F36" s="37"/>
      <c r="G36" s="38"/>
      <c r="H36" s="38"/>
    </row>
    <row r="37" spans="1:8" s="64" customFormat="1" ht="15">
      <c r="A37" s="35"/>
      <c r="B37" s="35" t="s">
        <v>91</v>
      </c>
      <c r="D37" s="38">
        <f>G37-(666+1842)</f>
        <v>1796</v>
      </c>
      <c r="E37" s="37">
        <v>55</v>
      </c>
      <c r="F37" s="37"/>
      <c r="G37" s="38">
        <f>G40-G38</f>
        <v>4304</v>
      </c>
      <c r="H37" s="38">
        <v>-299</v>
      </c>
    </row>
    <row r="38" spans="1:8" s="64" customFormat="1" ht="15">
      <c r="A38" s="35"/>
      <c r="B38" s="35" t="s">
        <v>14</v>
      </c>
      <c r="D38" s="38">
        <f>G38-606</f>
        <v>-5</v>
      </c>
      <c r="E38" s="37">
        <v>95</v>
      </c>
      <c r="F38" s="37"/>
      <c r="G38" s="38">
        <v>601</v>
      </c>
      <c r="H38" s="38">
        <v>318</v>
      </c>
    </row>
    <row r="39" spans="1:8" s="64" customFormat="1" ht="15">
      <c r="A39" s="35"/>
      <c r="B39" s="35"/>
      <c r="C39" s="35"/>
      <c r="D39" s="38"/>
      <c r="E39" s="37"/>
      <c r="F39" s="37"/>
      <c r="G39" s="38"/>
      <c r="H39" s="38"/>
    </row>
    <row r="40" spans="1:8" s="64" customFormat="1" ht="15.75" thickBot="1">
      <c r="A40" s="35"/>
      <c r="B40" s="34" t="s">
        <v>158</v>
      </c>
      <c r="C40" s="35"/>
      <c r="D40" s="44">
        <f>SUM(D37:D39)</f>
        <v>1791</v>
      </c>
      <c r="E40" s="43">
        <f>SUM(E37:E39)</f>
        <v>150</v>
      </c>
      <c r="F40" s="37"/>
      <c r="G40" s="44">
        <f>G33</f>
        <v>4905</v>
      </c>
      <c r="H40" s="44">
        <f>SUM(H37:H39)</f>
        <v>19</v>
      </c>
    </row>
    <row r="41" spans="1:8" s="64" customFormat="1" ht="15.75" thickTop="1">
      <c r="A41" s="35"/>
      <c r="B41" s="35"/>
      <c r="C41" s="35"/>
      <c r="D41" s="38"/>
      <c r="E41" s="37"/>
      <c r="F41" s="37"/>
      <c r="G41" s="38"/>
      <c r="H41" s="38"/>
    </row>
    <row r="42" spans="1:8" s="64" customFormat="1" ht="15">
      <c r="A42" s="35"/>
      <c r="B42" s="35"/>
      <c r="C42" s="35"/>
      <c r="D42" s="38"/>
      <c r="E42" s="37"/>
      <c r="F42" s="37"/>
      <c r="G42" s="38"/>
      <c r="H42" s="38"/>
    </row>
    <row r="43" spans="1:8" s="64" customFormat="1" ht="15">
      <c r="A43" s="35"/>
      <c r="B43" s="34" t="s">
        <v>159</v>
      </c>
      <c r="C43" s="35"/>
      <c r="D43" s="38"/>
      <c r="E43" s="37"/>
      <c r="F43" s="37"/>
      <c r="G43" s="38"/>
      <c r="H43" s="38"/>
    </row>
    <row r="44" spans="1:8" s="64" customFormat="1" ht="15">
      <c r="A44" s="35"/>
      <c r="B44" s="35"/>
      <c r="C44" s="35"/>
      <c r="D44" s="38"/>
      <c r="E44" s="36"/>
      <c r="F44" s="37"/>
      <c r="G44" s="38"/>
      <c r="H44" s="38"/>
    </row>
    <row r="45" spans="1:8" s="64" customFormat="1" ht="15.75" thickBot="1">
      <c r="A45" s="35"/>
      <c r="B45" s="35" t="s">
        <v>92</v>
      </c>
      <c r="D45" s="45">
        <f>+D37/58340*100</f>
        <v>3.078505313678437</v>
      </c>
      <c r="E45" s="45">
        <f>+E37/48173*100+0.01</f>
        <v>0.12417183899694849</v>
      </c>
      <c r="F45" s="46"/>
      <c r="G45" s="45">
        <f>+G37/55558*100</f>
        <v>7.746859138197919</v>
      </c>
      <c r="H45" s="45">
        <v>-0.01</v>
      </c>
    </row>
    <row r="46" spans="1:8" s="64" customFormat="1" ht="15.75" thickTop="1">
      <c r="A46" s="35"/>
      <c r="B46" s="35"/>
      <c r="D46" s="38"/>
      <c r="E46" s="36"/>
      <c r="F46" s="37"/>
      <c r="G46" s="38"/>
      <c r="H46" s="38"/>
    </row>
    <row r="47" spans="1:8" s="64" customFormat="1" ht="15">
      <c r="A47" s="35"/>
      <c r="B47" s="35"/>
      <c r="C47" s="35"/>
      <c r="D47" s="36"/>
      <c r="E47" s="36"/>
      <c r="F47" s="37"/>
      <c r="G47" s="35"/>
      <c r="H47" s="35"/>
    </row>
    <row r="48" spans="1:8" ht="15.75">
      <c r="A48" s="16"/>
      <c r="B48" s="30"/>
      <c r="C48" s="16"/>
      <c r="D48" s="23"/>
      <c r="E48" s="23"/>
      <c r="F48" s="24"/>
      <c r="G48" s="16"/>
      <c r="H48" s="16"/>
    </row>
    <row r="49" spans="2:8" ht="33" customHeight="1">
      <c r="B49" s="105" t="s">
        <v>122</v>
      </c>
      <c r="C49" s="105"/>
      <c r="D49" s="105"/>
      <c r="E49" s="105"/>
      <c r="F49" s="105"/>
      <c r="G49" s="105"/>
      <c r="H49" s="105"/>
    </row>
  </sheetData>
  <mergeCells count="10">
    <mergeCell ref="B49:H49"/>
    <mergeCell ref="A1:H1"/>
    <mergeCell ref="A2:H2"/>
    <mergeCell ref="G9:H9"/>
    <mergeCell ref="G10:H10"/>
    <mergeCell ref="A5:H5"/>
    <mergeCell ref="A6:H6"/>
    <mergeCell ref="C3:E3"/>
    <mergeCell ref="D10:E10"/>
    <mergeCell ref="D9:E9"/>
  </mergeCells>
  <printOptions/>
  <pageMargins left="0.5" right="0.57" top="0.49" bottom="0.25" header="0.5" footer="0.25"/>
  <pageSetup horizontalDpi="600" verticalDpi="600" orientation="portrait" paperSize="9" scale="90" r:id="rId1"/>
  <headerFooter alignWithMargins="0">
    <oddHeader>&amp;R&amp;"Times New Roman,Regular"&amp;12 &amp;"Arial,Regular"1</oddHeader>
  </headerFooter>
</worksheet>
</file>

<file path=xl/worksheets/sheet3.xml><?xml version="1.0" encoding="utf-8"?>
<worksheet xmlns="http://schemas.openxmlformats.org/spreadsheetml/2006/main" xmlns:r="http://schemas.openxmlformats.org/officeDocument/2006/relationships">
  <dimension ref="A1:H283"/>
  <sheetViews>
    <sheetView view="pageBreakPreview" zoomScaleSheetLayoutView="100" workbookViewId="0" topLeftCell="A24">
      <selection activeCell="C32" sqref="C32"/>
    </sheetView>
  </sheetViews>
  <sheetFormatPr defaultColWidth="9.140625" defaultRowHeight="12.75"/>
  <cols>
    <col min="1" max="1" width="6.00390625" style="3" customWidth="1"/>
    <col min="2" max="2" width="2.7109375" style="5" customWidth="1"/>
    <col min="3" max="3" width="47.00390625" style="5" customWidth="1"/>
    <col min="4" max="4" width="21.00390625" style="4" bestFit="1" customWidth="1"/>
    <col min="5" max="5" width="1.7109375" style="4" customWidth="1"/>
    <col min="6" max="6" width="20.57421875" style="4" bestFit="1" customWidth="1"/>
    <col min="7" max="7" width="1.1484375" style="8" customWidth="1"/>
    <col min="8" max="8" width="9.140625" style="8" customWidth="1"/>
    <col min="9" max="16384" width="9.140625" style="3" customWidth="1"/>
  </cols>
  <sheetData>
    <row r="1" spans="1:8" ht="22.5" customHeight="1">
      <c r="A1" s="103" t="s">
        <v>160</v>
      </c>
      <c r="B1" s="103"/>
      <c r="C1" s="103"/>
      <c r="D1" s="103"/>
      <c r="E1" s="103"/>
      <c r="F1" s="103"/>
      <c r="G1" s="11"/>
      <c r="H1" s="11"/>
    </row>
    <row r="2" spans="1:8" ht="18" customHeight="1">
      <c r="A2" s="106" t="s">
        <v>142</v>
      </c>
      <c r="B2" s="106"/>
      <c r="C2" s="106"/>
      <c r="D2" s="106"/>
      <c r="E2" s="106"/>
      <c r="F2" s="106"/>
      <c r="G2" s="12"/>
      <c r="H2" s="12"/>
    </row>
    <row r="3" spans="1:6" ht="15.75" customHeight="1">
      <c r="A3" s="16"/>
      <c r="B3" s="16"/>
      <c r="C3" s="109"/>
      <c r="D3" s="109"/>
      <c r="E3" s="109"/>
      <c r="F3" s="109"/>
    </row>
    <row r="4" spans="1:6" ht="15.75">
      <c r="A4" s="110" t="s">
        <v>6</v>
      </c>
      <c r="B4" s="110"/>
      <c r="C4" s="110"/>
      <c r="D4" s="110"/>
      <c r="E4" s="110"/>
      <c r="F4" s="110"/>
    </row>
    <row r="5" spans="1:6" ht="15.75">
      <c r="A5" s="16"/>
      <c r="B5" s="47"/>
      <c r="C5" s="27"/>
      <c r="D5" s="23"/>
      <c r="E5" s="23"/>
      <c r="F5" s="23"/>
    </row>
    <row r="6" spans="1:8" s="67" customFormat="1" ht="12">
      <c r="A6" s="65"/>
      <c r="B6" s="72"/>
      <c r="C6" s="72"/>
      <c r="D6" s="68" t="s">
        <v>8</v>
      </c>
      <c r="E6" s="73"/>
      <c r="F6" s="68" t="s">
        <v>7</v>
      </c>
      <c r="G6" s="74"/>
      <c r="H6" s="74"/>
    </row>
    <row r="7" spans="1:8" s="67" customFormat="1" ht="12">
      <c r="A7" s="65"/>
      <c r="B7" s="72"/>
      <c r="C7" s="72"/>
      <c r="D7" s="75" t="s">
        <v>143</v>
      </c>
      <c r="E7" s="73"/>
      <c r="F7" s="75" t="s">
        <v>123</v>
      </c>
      <c r="G7" s="74"/>
      <c r="H7" s="74"/>
    </row>
    <row r="8" spans="1:8" s="67" customFormat="1" ht="12">
      <c r="A8" s="65"/>
      <c r="B8" s="72"/>
      <c r="C8" s="72"/>
      <c r="D8" s="68" t="s">
        <v>105</v>
      </c>
      <c r="E8" s="73"/>
      <c r="F8" s="68" t="s">
        <v>86</v>
      </c>
      <c r="G8" s="74"/>
      <c r="H8" s="76"/>
    </row>
    <row r="9" spans="1:8" s="67" customFormat="1" ht="12">
      <c r="A9" s="65"/>
      <c r="B9" s="72"/>
      <c r="C9" s="72"/>
      <c r="D9" s="69" t="s">
        <v>4</v>
      </c>
      <c r="E9" s="69"/>
      <c r="F9" s="68" t="s">
        <v>4</v>
      </c>
      <c r="G9" s="74"/>
      <c r="H9" s="74"/>
    </row>
    <row r="10" spans="1:6" ht="15.75">
      <c r="A10" s="35"/>
      <c r="B10" s="48" t="s">
        <v>69</v>
      </c>
      <c r="C10" s="38"/>
      <c r="D10" s="37"/>
      <c r="E10" s="37"/>
      <c r="F10" s="36"/>
    </row>
    <row r="11" spans="1:6" ht="15.75">
      <c r="A11" s="35"/>
      <c r="B11" s="38"/>
      <c r="C11" s="38" t="s">
        <v>9</v>
      </c>
      <c r="D11" s="37">
        <v>9542</v>
      </c>
      <c r="E11" s="37"/>
      <c r="F11" s="37">
        <v>7067</v>
      </c>
    </row>
    <row r="12" spans="1:6" ht="15.75">
      <c r="A12" s="35"/>
      <c r="B12" s="38"/>
      <c r="C12" s="38" t="s">
        <v>71</v>
      </c>
      <c r="D12" s="37">
        <v>2905</v>
      </c>
      <c r="E12" s="37"/>
      <c r="F12" s="37">
        <v>441</v>
      </c>
    </row>
    <row r="13" spans="1:6" ht="15.75">
      <c r="A13" s="35"/>
      <c r="B13" s="38"/>
      <c r="C13" s="38" t="s">
        <v>131</v>
      </c>
      <c r="D13" s="37">
        <v>10</v>
      </c>
      <c r="E13" s="37"/>
      <c r="F13" s="37">
        <v>0</v>
      </c>
    </row>
    <row r="14" spans="1:6" ht="15.75">
      <c r="A14" s="35"/>
      <c r="B14" s="38"/>
      <c r="C14" s="38" t="s">
        <v>70</v>
      </c>
      <c r="D14" s="37">
        <v>245</v>
      </c>
      <c r="E14" s="37"/>
      <c r="F14" s="37">
        <v>245</v>
      </c>
    </row>
    <row r="15" spans="1:6" ht="15.75">
      <c r="A15" s="35"/>
      <c r="B15" s="38"/>
      <c r="C15" s="48" t="s">
        <v>93</v>
      </c>
      <c r="D15" s="49">
        <f>SUM(D11:D14)</f>
        <v>12702</v>
      </c>
      <c r="E15" s="37"/>
      <c r="F15" s="49">
        <f>SUM(F11:F14)</f>
        <v>7753</v>
      </c>
    </row>
    <row r="16" spans="1:6" ht="15.75">
      <c r="A16" s="35"/>
      <c r="B16" s="38"/>
      <c r="C16" s="38"/>
      <c r="D16" s="37"/>
      <c r="E16" s="37"/>
      <c r="F16" s="37"/>
    </row>
    <row r="17" spans="1:6" ht="15.75">
      <c r="A17" s="35"/>
      <c r="B17" s="38"/>
      <c r="C17" s="38" t="s">
        <v>10</v>
      </c>
      <c r="D17" s="37">
        <v>9872</v>
      </c>
      <c r="E17" s="37"/>
      <c r="F17" s="37">
        <v>7386</v>
      </c>
    </row>
    <row r="18" spans="1:6" ht="15.75">
      <c r="A18" s="35"/>
      <c r="B18" s="38"/>
      <c r="C18" s="38" t="s">
        <v>72</v>
      </c>
      <c r="D18" s="37">
        <v>14350</v>
      </c>
      <c r="E18" s="37"/>
      <c r="F18" s="37">
        <v>10849</v>
      </c>
    </row>
    <row r="19" spans="1:6" ht="15.75">
      <c r="A19" s="35"/>
      <c r="B19" s="38"/>
      <c r="C19" s="38" t="s">
        <v>103</v>
      </c>
      <c r="D19" s="37">
        <f>303+120-188</f>
        <v>235</v>
      </c>
      <c r="E19" s="37"/>
      <c r="F19" s="37">
        <v>158</v>
      </c>
    </row>
    <row r="20" spans="1:6" ht="15.75">
      <c r="A20" s="35"/>
      <c r="B20" s="38"/>
      <c r="C20" s="38" t="s">
        <v>124</v>
      </c>
      <c r="D20" s="37">
        <v>0</v>
      </c>
      <c r="E20" s="37"/>
      <c r="F20" s="37">
        <v>8532</v>
      </c>
    </row>
    <row r="21" spans="1:6" ht="15.75">
      <c r="A21" s="35"/>
      <c r="B21" s="38"/>
      <c r="C21" s="38" t="s">
        <v>11</v>
      </c>
      <c r="D21" s="37">
        <v>11623</v>
      </c>
      <c r="E21" s="37"/>
      <c r="F21" s="37">
        <v>6219</v>
      </c>
    </row>
    <row r="22" spans="1:6" ht="15.75">
      <c r="A22" s="35"/>
      <c r="B22" s="38"/>
      <c r="C22" s="48" t="s">
        <v>94</v>
      </c>
      <c r="D22" s="49">
        <f>SUM(D17:D21)</f>
        <v>36080</v>
      </c>
      <c r="E22" s="37"/>
      <c r="F22" s="49">
        <f>SUM(F17:F21)</f>
        <v>33144</v>
      </c>
    </row>
    <row r="23" spans="1:6" ht="15.75">
      <c r="A23" s="35"/>
      <c r="B23" s="38"/>
      <c r="C23" s="38"/>
      <c r="D23" s="37"/>
      <c r="E23" s="37"/>
      <c r="F23" s="37"/>
    </row>
    <row r="24" spans="1:6" ht="16.5" thickBot="1">
      <c r="A24" s="35"/>
      <c r="B24" s="35"/>
      <c r="C24" s="48" t="s">
        <v>73</v>
      </c>
      <c r="D24" s="50">
        <f>+D15+D22</f>
        <v>48782</v>
      </c>
      <c r="E24" s="37"/>
      <c r="F24" s="50">
        <f>+F15+F22</f>
        <v>40897</v>
      </c>
    </row>
    <row r="25" spans="1:6" ht="16.5" thickTop="1">
      <c r="A25" s="35"/>
      <c r="B25" s="38"/>
      <c r="C25" s="38"/>
      <c r="D25" s="37"/>
      <c r="E25" s="37"/>
      <c r="F25" s="37"/>
    </row>
    <row r="26" spans="1:6" ht="15.75">
      <c r="A26" s="35"/>
      <c r="B26" s="48" t="s">
        <v>95</v>
      </c>
      <c r="C26" s="38"/>
      <c r="D26" s="37"/>
      <c r="E26" s="37"/>
      <c r="F26" s="37"/>
    </row>
    <row r="27" spans="1:6" ht="15.75">
      <c r="A27" s="35"/>
      <c r="B27" s="38"/>
      <c r="C27" s="38" t="s">
        <v>12</v>
      </c>
      <c r="D27" s="37">
        <v>58360</v>
      </c>
      <c r="E27" s="37"/>
      <c r="F27" s="37">
        <v>48526</v>
      </c>
    </row>
    <row r="28" spans="1:6" ht="15.75">
      <c r="A28" s="35"/>
      <c r="B28" s="38"/>
      <c r="C28" s="38" t="s">
        <v>74</v>
      </c>
      <c r="D28" s="37">
        <v>2421</v>
      </c>
      <c r="E28" s="37"/>
      <c r="F28" s="37">
        <v>2421</v>
      </c>
    </row>
    <row r="29" spans="1:6" ht="15.75">
      <c r="A29" s="35"/>
      <c r="B29" s="38"/>
      <c r="C29" s="38" t="s">
        <v>75</v>
      </c>
      <c r="D29" s="37">
        <v>700</v>
      </c>
      <c r="E29" s="37"/>
      <c r="F29" s="37">
        <v>700</v>
      </c>
    </row>
    <row r="30" spans="1:6" ht="15.75">
      <c r="A30" s="35"/>
      <c r="B30" s="38"/>
      <c r="C30" s="38" t="s">
        <v>108</v>
      </c>
      <c r="D30" s="39">
        <f>-28066-3294</f>
        <v>-31360</v>
      </c>
      <c r="E30" s="37"/>
      <c r="F30" s="39">
        <v>-32368</v>
      </c>
    </row>
    <row r="31" spans="1:6" ht="15.75">
      <c r="A31" s="35"/>
      <c r="B31" s="38"/>
      <c r="C31" s="48" t="s">
        <v>114</v>
      </c>
      <c r="D31" s="37">
        <f>SUM(D27:D30)</f>
        <v>30121</v>
      </c>
      <c r="E31" s="37"/>
      <c r="F31" s="37">
        <f>SUM(F27:F30)</f>
        <v>19279</v>
      </c>
    </row>
    <row r="32" spans="1:6" ht="15.75">
      <c r="A32" s="35"/>
      <c r="B32" s="38"/>
      <c r="C32" s="48" t="s">
        <v>115</v>
      </c>
      <c r="D32" s="37"/>
      <c r="E32" s="37"/>
      <c r="F32" s="37"/>
    </row>
    <row r="33" spans="1:6" ht="15.75">
      <c r="A33" s="35"/>
      <c r="B33" s="35"/>
      <c r="C33" s="48" t="s">
        <v>5</v>
      </c>
      <c r="D33" s="37">
        <v>3575</v>
      </c>
      <c r="E33" s="37"/>
      <c r="F33" s="37">
        <v>3725</v>
      </c>
    </row>
    <row r="34" spans="1:6" ht="15.75">
      <c r="A34" s="35"/>
      <c r="B34" s="35"/>
      <c r="C34" s="48" t="s">
        <v>99</v>
      </c>
      <c r="D34" s="49">
        <f>SUM(D31:D33)</f>
        <v>33696</v>
      </c>
      <c r="E34" s="37"/>
      <c r="F34" s="49">
        <f>SUM(F31:F33)</f>
        <v>23004</v>
      </c>
    </row>
    <row r="35" spans="1:6" ht="15.75">
      <c r="A35" s="35"/>
      <c r="B35" s="38"/>
      <c r="C35" s="38"/>
      <c r="D35" s="37"/>
      <c r="E35" s="37"/>
      <c r="F35" s="37"/>
    </row>
    <row r="36" spans="1:6" ht="15.75">
      <c r="A36" s="35"/>
      <c r="B36" s="34" t="s">
        <v>96</v>
      </c>
      <c r="C36" s="38"/>
      <c r="D36" s="37"/>
      <c r="E36" s="37"/>
      <c r="F36" s="37"/>
    </row>
    <row r="37" spans="1:6" ht="15.75">
      <c r="A37" s="35"/>
      <c r="B37" s="38"/>
      <c r="C37" s="38" t="s">
        <v>76</v>
      </c>
      <c r="D37" s="36">
        <v>20</v>
      </c>
      <c r="E37" s="36"/>
      <c r="F37" s="36">
        <v>0</v>
      </c>
    </row>
    <row r="38" spans="1:6" ht="15.75">
      <c r="A38" s="35"/>
      <c r="B38" s="38"/>
      <c r="C38" s="38" t="s">
        <v>125</v>
      </c>
      <c r="D38" s="36">
        <v>92</v>
      </c>
      <c r="E38" s="36"/>
      <c r="F38" s="36">
        <v>33</v>
      </c>
    </row>
    <row r="39" spans="1:6" ht="15.75">
      <c r="A39" s="35"/>
      <c r="B39" s="38"/>
      <c r="C39" s="38" t="s">
        <v>15</v>
      </c>
      <c r="D39" s="37">
        <v>524</v>
      </c>
      <c r="E39" s="37"/>
      <c r="F39" s="37">
        <v>512</v>
      </c>
    </row>
    <row r="40" spans="1:6" ht="15.75">
      <c r="A40" s="35"/>
      <c r="B40" s="38"/>
      <c r="C40" s="48" t="s">
        <v>97</v>
      </c>
      <c r="D40" s="49">
        <f>SUM(D37:D39)</f>
        <v>636</v>
      </c>
      <c r="E40" s="37"/>
      <c r="F40" s="49">
        <f>SUM(F37:F39)</f>
        <v>545</v>
      </c>
    </row>
    <row r="41" spans="1:6" ht="15.75">
      <c r="A41" s="35"/>
      <c r="B41" s="38"/>
      <c r="C41" s="38"/>
      <c r="D41" s="37"/>
      <c r="E41" s="37"/>
      <c r="F41" s="37"/>
    </row>
    <row r="42" spans="1:6" ht="15.75">
      <c r="A42" s="35"/>
      <c r="B42" s="38"/>
      <c r="C42" s="38" t="s">
        <v>77</v>
      </c>
      <c r="D42" s="37">
        <v>12875</v>
      </c>
      <c r="E42" s="37"/>
      <c r="F42" s="37">
        <v>8689</v>
      </c>
    </row>
    <row r="43" spans="1:6" ht="15.75">
      <c r="A43" s="35"/>
      <c r="B43" s="38"/>
      <c r="C43" s="38" t="s">
        <v>125</v>
      </c>
      <c r="D43" s="37">
        <v>46</v>
      </c>
      <c r="E43" s="37"/>
      <c r="F43" s="37">
        <v>34</v>
      </c>
    </row>
    <row r="44" spans="1:6" ht="15.75">
      <c r="A44" s="35"/>
      <c r="B44" s="38"/>
      <c r="C44" s="38" t="s">
        <v>104</v>
      </c>
      <c r="D44" s="37">
        <v>0</v>
      </c>
      <c r="E44" s="37"/>
      <c r="F44" s="37">
        <v>0</v>
      </c>
    </row>
    <row r="45" spans="1:6" ht="15.75">
      <c r="A45" s="35"/>
      <c r="B45" s="38"/>
      <c r="C45" s="38" t="s">
        <v>76</v>
      </c>
      <c r="D45" s="37">
        <v>1006</v>
      </c>
      <c r="E45" s="37"/>
      <c r="F45" s="37">
        <v>8075</v>
      </c>
    </row>
    <row r="46" spans="1:6" ht="15.75">
      <c r="A46" s="35"/>
      <c r="B46" s="38"/>
      <c r="C46" s="38" t="s">
        <v>78</v>
      </c>
      <c r="D46" s="37">
        <v>523</v>
      </c>
      <c r="E46" s="37"/>
      <c r="F46" s="37">
        <v>550</v>
      </c>
    </row>
    <row r="47" spans="1:6" ht="15.75">
      <c r="A47" s="35"/>
      <c r="B47" s="38"/>
      <c r="C47" s="48" t="s">
        <v>98</v>
      </c>
      <c r="D47" s="51">
        <f>SUM(D42:D46)</f>
        <v>14450</v>
      </c>
      <c r="E47" s="35"/>
      <c r="F47" s="51">
        <f>SUM(F42:F46)</f>
        <v>17348</v>
      </c>
    </row>
    <row r="48" spans="1:6" ht="15.75">
      <c r="A48" s="35"/>
      <c r="B48" s="38"/>
      <c r="C48" s="48"/>
      <c r="D48" s="52"/>
      <c r="E48" s="35"/>
      <c r="F48" s="52"/>
    </row>
    <row r="49" spans="1:6" ht="15.75">
      <c r="A49" s="35"/>
      <c r="B49" s="35"/>
      <c r="C49" s="48" t="s">
        <v>79</v>
      </c>
      <c r="D49" s="39">
        <f>+D40+D47</f>
        <v>15086</v>
      </c>
      <c r="E49" s="35"/>
      <c r="F49" s="39">
        <f>+F40+F47</f>
        <v>17893</v>
      </c>
    </row>
    <row r="50" spans="1:6" ht="15.75">
      <c r="A50" s="35"/>
      <c r="B50" s="35"/>
      <c r="C50" s="48"/>
      <c r="D50" s="37"/>
      <c r="E50" s="35"/>
      <c r="F50" s="37"/>
    </row>
    <row r="51" spans="1:6" ht="16.5" thickBot="1">
      <c r="A51" s="35"/>
      <c r="B51" s="35"/>
      <c r="C51" s="48" t="s">
        <v>80</v>
      </c>
      <c r="D51" s="53">
        <f>+D34+D49</f>
        <v>48782</v>
      </c>
      <c r="E51" s="37"/>
      <c r="F51" s="53">
        <f>+F34+F49</f>
        <v>40897</v>
      </c>
    </row>
    <row r="52" spans="1:6" ht="12" customHeight="1" thickTop="1">
      <c r="A52" s="35"/>
      <c r="B52" s="35"/>
      <c r="C52" s="38"/>
      <c r="D52" s="54">
        <f>D51-D24</f>
        <v>0</v>
      </c>
      <c r="E52" s="37"/>
      <c r="F52" s="37">
        <f>F51-F24</f>
        <v>0</v>
      </c>
    </row>
    <row r="53" spans="1:6" ht="12" customHeight="1">
      <c r="A53" s="35"/>
      <c r="B53" s="35"/>
      <c r="C53" s="38"/>
      <c r="D53" s="37"/>
      <c r="E53" s="37"/>
      <c r="F53" s="37"/>
    </row>
    <row r="54" spans="1:6" ht="15.75">
      <c r="A54" s="35"/>
      <c r="B54" s="38"/>
      <c r="C54" s="38" t="s">
        <v>68</v>
      </c>
      <c r="D54" s="55">
        <f>(D31+D33)/D27*100</f>
        <v>57.73817683344756</v>
      </c>
      <c r="E54" s="37"/>
      <c r="F54" s="55">
        <f>(F31+F33)/F27*100</f>
        <v>47.40551456950913</v>
      </c>
    </row>
    <row r="55" spans="1:6" ht="12" customHeight="1">
      <c r="A55" s="16"/>
      <c r="B55" s="27"/>
      <c r="C55" s="27"/>
      <c r="D55" s="24"/>
      <c r="E55" s="24"/>
      <c r="F55" s="23"/>
    </row>
    <row r="56" spans="2:6" ht="33.75" customHeight="1">
      <c r="B56" s="105" t="s">
        <v>121</v>
      </c>
      <c r="C56" s="105"/>
      <c r="D56" s="105"/>
      <c r="E56" s="105"/>
      <c r="F56" s="105"/>
    </row>
    <row r="57" spans="4:5" ht="15.75">
      <c r="D57" s="6"/>
      <c r="E57" s="6"/>
    </row>
    <row r="58" spans="4:5" ht="15.75">
      <c r="D58" s="6"/>
      <c r="E58" s="6"/>
    </row>
    <row r="59" spans="4:5" ht="15.75">
      <c r="D59" s="6"/>
      <c r="E59" s="6"/>
    </row>
    <row r="60" spans="4:5" ht="15.75">
      <c r="D60" s="6"/>
      <c r="E60" s="6"/>
    </row>
    <row r="61" spans="4:5" ht="15.75">
      <c r="D61" s="6"/>
      <c r="E61" s="6"/>
    </row>
    <row r="62" spans="4:5" ht="15.75">
      <c r="D62" s="6"/>
      <c r="E62" s="6"/>
    </row>
    <row r="63" spans="4:5" ht="15.75">
      <c r="D63" s="6"/>
      <c r="E63" s="6"/>
    </row>
    <row r="64" spans="4:5" ht="15.75">
      <c r="D64" s="6"/>
      <c r="E64" s="6"/>
    </row>
    <row r="65" spans="4:5" ht="15.75">
      <c r="D65" s="6"/>
      <c r="E65" s="6"/>
    </row>
    <row r="66" spans="4:5" ht="15.75">
      <c r="D66" s="6"/>
      <c r="E66" s="6"/>
    </row>
    <row r="67" spans="4:5" ht="15.75">
      <c r="D67" s="6"/>
      <c r="E67" s="6"/>
    </row>
    <row r="68" spans="4:5" ht="15.75">
      <c r="D68" s="6"/>
      <c r="E68" s="6"/>
    </row>
    <row r="69" spans="4:5" ht="15.75">
      <c r="D69" s="6"/>
      <c r="E69" s="6"/>
    </row>
    <row r="70" spans="4:5" ht="15.75">
      <c r="D70" s="6"/>
      <c r="E70" s="6"/>
    </row>
    <row r="71" spans="4:5" ht="15.75">
      <c r="D71" s="6"/>
      <c r="E71" s="6"/>
    </row>
    <row r="72" spans="4:5" ht="15.75">
      <c r="D72" s="6"/>
      <c r="E72" s="6"/>
    </row>
    <row r="73" spans="4:5" ht="15.75">
      <c r="D73" s="6"/>
      <c r="E73" s="6"/>
    </row>
    <row r="74" spans="4:5" ht="15.75">
      <c r="D74" s="6"/>
      <c r="E74" s="6"/>
    </row>
    <row r="75" spans="4:5" ht="15.75">
      <c r="D75" s="6"/>
      <c r="E75" s="6"/>
    </row>
    <row r="76" spans="4:5" ht="15.75">
      <c r="D76" s="6"/>
      <c r="E76" s="6"/>
    </row>
    <row r="77" spans="4:5" ht="15.75">
      <c r="D77" s="6"/>
      <c r="E77" s="6"/>
    </row>
    <row r="78" spans="4:5" ht="15.75">
      <c r="D78" s="6"/>
      <c r="E78" s="6"/>
    </row>
    <row r="79" spans="4:5" ht="15.75">
      <c r="D79" s="6"/>
      <c r="E79" s="6"/>
    </row>
    <row r="80" spans="4:5" ht="15.75">
      <c r="D80" s="6"/>
      <c r="E80" s="6"/>
    </row>
    <row r="81" spans="4:5" ht="15.75">
      <c r="D81" s="6"/>
      <c r="E81" s="6"/>
    </row>
    <row r="82" spans="4:5" ht="15.75">
      <c r="D82" s="6"/>
      <c r="E82" s="6"/>
    </row>
    <row r="83" spans="4:5" ht="15.75">
      <c r="D83" s="6"/>
      <c r="E83" s="6"/>
    </row>
    <row r="84" spans="4:5" ht="15.75">
      <c r="D84" s="6"/>
      <c r="E84" s="6"/>
    </row>
    <row r="85" spans="4:5" ht="15.75">
      <c r="D85" s="6"/>
      <c r="E85" s="6"/>
    </row>
    <row r="86" spans="4:5" ht="15.75">
      <c r="D86" s="6"/>
      <c r="E86" s="6"/>
    </row>
    <row r="87" spans="4:5" ht="15.75">
      <c r="D87" s="6"/>
      <c r="E87" s="6"/>
    </row>
    <row r="88" spans="4:5" ht="15.75">
      <c r="D88" s="6"/>
      <c r="E88" s="6"/>
    </row>
    <row r="89" spans="4:5" ht="15.75">
      <c r="D89" s="6"/>
      <c r="E89" s="6"/>
    </row>
    <row r="90" spans="4:5" ht="15.75">
      <c r="D90" s="6"/>
      <c r="E90" s="6"/>
    </row>
    <row r="91" spans="4:5" ht="15.75">
      <c r="D91" s="6"/>
      <c r="E91" s="6"/>
    </row>
    <row r="92" spans="4:5" ht="15.75">
      <c r="D92" s="6"/>
      <c r="E92" s="6"/>
    </row>
    <row r="93" spans="4:5" ht="15.75">
      <c r="D93" s="6"/>
      <c r="E93" s="6"/>
    </row>
    <row r="94" spans="4:5" ht="15.75">
      <c r="D94" s="6"/>
      <c r="E94" s="6"/>
    </row>
    <row r="95" spans="4:5" ht="15.75">
      <c r="D95" s="6"/>
      <c r="E95" s="6"/>
    </row>
    <row r="96" spans="4:5" ht="15.75">
      <c r="D96" s="6"/>
      <c r="E96" s="6"/>
    </row>
    <row r="97" spans="4:5" ht="15.75">
      <c r="D97" s="6"/>
      <c r="E97" s="6"/>
    </row>
    <row r="98" spans="4:5" ht="15.75">
      <c r="D98" s="6"/>
      <c r="E98" s="6"/>
    </row>
    <row r="99" spans="4:5" ht="15.75">
      <c r="D99" s="6"/>
      <c r="E99" s="6"/>
    </row>
    <row r="100" spans="4:5" ht="15.75">
      <c r="D100" s="6"/>
      <c r="E100" s="6"/>
    </row>
    <row r="101" spans="4:5" ht="15.75">
      <c r="D101" s="6"/>
      <c r="E101" s="6"/>
    </row>
    <row r="102" spans="4:5" ht="15.75">
      <c r="D102" s="6"/>
      <c r="E102" s="6"/>
    </row>
    <row r="103" spans="4:5" ht="15.75">
      <c r="D103" s="6"/>
      <c r="E103" s="6"/>
    </row>
    <row r="104" spans="4:5" ht="15.75">
      <c r="D104" s="6"/>
      <c r="E104" s="6"/>
    </row>
    <row r="105" spans="4:5" ht="15.75">
      <c r="D105" s="6"/>
      <c r="E105" s="6"/>
    </row>
    <row r="106" spans="4:5" ht="15.75">
      <c r="D106" s="6"/>
      <c r="E106" s="6"/>
    </row>
    <row r="107" spans="4:5" ht="15.75">
      <c r="D107" s="6"/>
      <c r="E107" s="6"/>
    </row>
    <row r="108" spans="4:5" ht="15.75">
      <c r="D108" s="6"/>
      <c r="E108" s="6"/>
    </row>
    <row r="109" spans="4:5" ht="15.75">
      <c r="D109" s="6"/>
      <c r="E109" s="6"/>
    </row>
    <row r="110" spans="4:5" ht="15.75">
      <c r="D110" s="6"/>
      <c r="E110" s="6"/>
    </row>
    <row r="111" spans="4:5" ht="15.75">
      <c r="D111" s="6"/>
      <c r="E111" s="6"/>
    </row>
    <row r="112" spans="4:5" ht="15.75">
      <c r="D112" s="6"/>
      <c r="E112" s="6"/>
    </row>
    <row r="113" spans="4:5" ht="15.75">
      <c r="D113" s="6"/>
      <c r="E113" s="6"/>
    </row>
    <row r="114" spans="4:5" ht="15.75">
      <c r="D114" s="6"/>
      <c r="E114" s="6"/>
    </row>
    <row r="115" spans="4:5" ht="15.75">
      <c r="D115" s="6"/>
      <c r="E115" s="6"/>
    </row>
    <row r="116" spans="4:5" ht="15.75">
      <c r="D116" s="6"/>
      <c r="E116" s="6"/>
    </row>
    <row r="117" spans="4:5" ht="15.75">
      <c r="D117" s="6"/>
      <c r="E117" s="6"/>
    </row>
    <row r="118" spans="4:5" ht="15.75">
      <c r="D118" s="6"/>
      <c r="E118" s="6"/>
    </row>
    <row r="119" spans="4:5" ht="15.75">
      <c r="D119" s="6"/>
      <c r="E119" s="6"/>
    </row>
    <row r="120" spans="4:5" ht="15.75">
      <c r="D120" s="6"/>
      <c r="E120" s="6"/>
    </row>
    <row r="121" spans="4:5" ht="15.75">
      <c r="D121" s="6"/>
      <c r="E121" s="6"/>
    </row>
    <row r="122" spans="4:5" ht="15.75">
      <c r="D122" s="6"/>
      <c r="E122" s="6"/>
    </row>
    <row r="123" spans="4:5" ht="15.75">
      <c r="D123" s="6"/>
      <c r="E123" s="6"/>
    </row>
    <row r="124" spans="4:5" ht="15.75">
      <c r="D124" s="6"/>
      <c r="E124" s="6"/>
    </row>
    <row r="125" spans="4:5" ht="15.75">
      <c r="D125" s="6"/>
      <c r="E125" s="6"/>
    </row>
    <row r="126" spans="4:5" ht="15.75">
      <c r="D126" s="6"/>
      <c r="E126" s="6"/>
    </row>
    <row r="127" spans="4:5" ht="15.75">
      <c r="D127" s="6"/>
      <c r="E127" s="6"/>
    </row>
    <row r="128" spans="4:5" ht="15.75">
      <c r="D128" s="6"/>
      <c r="E128" s="6"/>
    </row>
    <row r="129" spans="4:5" ht="15.75">
      <c r="D129" s="6"/>
      <c r="E129" s="6"/>
    </row>
    <row r="130" spans="4:5" ht="15.75">
      <c r="D130" s="6"/>
      <c r="E130" s="6"/>
    </row>
    <row r="131" spans="4:5" ht="15.75">
      <c r="D131" s="6"/>
      <c r="E131" s="6"/>
    </row>
    <row r="132" spans="4:5" ht="15.75">
      <c r="D132" s="6"/>
      <c r="E132" s="6"/>
    </row>
    <row r="133" spans="4:5" ht="15.75">
      <c r="D133" s="6"/>
      <c r="E133" s="6"/>
    </row>
    <row r="134" spans="4:5" ht="15.75">
      <c r="D134" s="6"/>
      <c r="E134" s="6"/>
    </row>
    <row r="135" spans="4:5" ht="15.75">
      <c r="D135" s="6"/>
      <c r="E135" s="6"/>
    </row>
    <row r="136" spans="4:5" ht="15.75">
      <c r="D136" s="6"/>
      <c r="E136" s="6"/>
    </row>
    <row r="137" spans="4:5" ht="15.75">
      <c r="D137" s="6"/>
      <c r="E137" s="6"/>
    </row>
    <row r="138" spans="4:5" ht="15.75">
      <c r="D138" s="6"/>
      <c r="E138" s="6"/>
    </row>
    <row r="139" spans="4:5" ht="15.75">
      <c r="D139" s="6"/>
      <c r="E139" s="6"/>
    </row>
    <row r="140" spans="4:5" ht="15.75">
      <c r="D140" s="6"/>
      <c r="E140" s="6"/>
    </row>
    <row r="141" spans="4:5" ht="15.75">
      <c r="D141" s="6"/>
      <c r="E141" s="6"/>
    </row>
    <row r="142" spans="4:5" ht="15.75">
      <c r="D142" s="6"/>
      <c r="E142" s="6"/>
    </row>
    <row r="143" spans="4:5" ht="15.75">
      <c r="D143" s="6"/>
      <c r="E143" s="6"/>
    </row>
    <row r="144" spans="4:5" ht="15.75">
      <c r="D144" s="6"/>
      <c r="E144" s="6"/>
    </row>
    <row r="145" spans="4:5" ht="15.75">
      <c r="D145" s="6"/>
      <c r="E145" s="6"/>
    </row>
    <row r="146" spans="4:5" ht="15.75">
      <c r="D146" s="6"/>
      <c r="E146" s="6"/>
    </row>
    <row r="147" spans="4:5" ht="15.75">
      <c r="D147" s="6"/>
      <c r="E147" s="6"/>
    </row>
    <row r="148" spans="4:5" ht="15.75">
      <c r="D148" s="6"/>
      <c r="E148" s="6"/>
    </row>
    <row r="149" spans="4:5" ht="15.75">
      <c r="D149" s="6"/>
      <c r="E149" s="6"/>
    </row>
    <row r="150" spans="4:5" ht="15.75">
      <c r="D150" s="6"/>
      <c r="E150" s="6"/>
    </row>
    <row r="151" spans="4:5" ht="15.75">
      <c r="D151" s="6"/>
      <c r="E151" s="6"/>
    </row>
    <row r="152" spans="4:5" ht="15.75">
      <c r="D152" s="6"/>
      <c r="E152" s="6"/>
    </row>
    <row r="153" spans="4:5" ht="15.75">
      <c r="D153" s="6"/>
      <c r="E153" s="6"/>
    </row>
    <row r="154" spans="4:5" ht="15.75">
      <c r="D154" s="6"/>
      <c r="E154" s="6"/>
    </row>
    <row r="155" spans="4:5" ht="15.75">
      <c r="D155" s="6"/>
      <c r="E155" s="6"/>
    </row>
    <row r="156" spans="4:5" ht="15.75">
      <c r="D156" s="6"/>
      <c r="E156" s="6"/>
    </row>
    <row r="157" spans="4:5" ht="15.75">
      <c r="D157" s="6"/>
      <c r="E157" s="6"/>
    </row>
    <row r="158" spans="4:5" ht="15.75">
      <c r="D158" s="6"/>
      <c r="E158" s="6"/>
    </row>
    <row r="159" spans="4:5" ht="15.75">
      <c r="D159" s="6"/>
      <c r="E159" s="6"/>
    </row>
    <row r="160" spans="4:5" ht="15.75">
      <c r="D160" s="6"/>
      <c r="E160" s="6"/>
    </row>
    <row r="161" spans="4:5" ht="15.75">
      <c r="D161" s="6"/>
      <c r="E161" s="6"/>
    </row>
    <row r="162" spans="4:5" ht="15.75">
      <c r="D162" s="6"/>
      <c r="E162" s="6"/>
    </row>
    <row r="163" spans="4:5" ht="15.75">
      <c r="D163" s="6"/>
      <c r="E163" s="6"/>
    </row>
    <row r="164" spans="4:5" ht="15.75">
      <c r="D164" s="6"/>
      <c r="E164" s="6"/>
    </row>
    <row r="165" spans="4:5" ht="15.75">
      <c r="D165" s="6"/>
      <c r="E165" s="6"/>
    </row>
    <row r="166" spans="4:5" ht="15.75">
      <c r="D166" s="6"/>
      <c r="E166" s="6"/>
    </row>
    <row r="167" spans="4:5" ht="15.75">
      <c r="D167" s="6"/>
      <c r="E167" s="6"/>
    </row>
    <row r="168" spans="4:5" ht="15.75">
      <c r="D168" s="6"/>
      <c r="E168" s="6"/>
    </row>
    <row r="169" spans="4:5" ht="15.75">
      <c r="D169" s="6"/>
      <c r="E169" s="6"/>
    </row>
    <row r="170" spans="4:5" ht="15.75">
      <c r="D170" s="6"/>
      <c r="E170" s="6"/>
    </row>
    <row r="171" spans="4:5" ht="15.75">
      <c r="D171" s="6"/>
      <c r="E171" s="6"/>
    </row>
    <row r="172" spans="4:5" ht="15.75">
      <c r="D172" s="6"/>
      <c r="E172" s="6"/>
    </row>
    <row r="173" spans="4:5" ht="15.75">
      <c r="D173" s="6"/>
      <c r="E173" s="6"/>
    </row>
    <row r="174" spans="4:5" ht="15.75">
      <c r="D174" s="6"/>
      <c r="E174" s="6"/>
    </row>
    <row r="175" spans="4:5" ht="15.75">
      <c r="D175" s="6"/>
      <c r="E175" s="6"/>
    </row>
    <row r="176" spans="4:5" ht="15.75">
      <c r="D176" s="6"/>
      <c r="E176" s="6"/>
    </row>
    <row r="177" spans="4:5" ht="15.75">
      <c r="D177" s="6"/>
      <c r="E177" s="6"/>
    </row>
    <row r="178" spans="4:5" ht="15.75">
      <c r="D178" s="6"/>
      <c r="E178" s="6"/>
    </row>
    <row r="179" spans="4:5" ht="15.75">
      <c r="D179" s="6"/>
      <c r="E179" s="6"/>
    </row>
    <row r="180" spans="4:5" ht="15.75">
      <c r="D180" s="6"/>
      <c r="E180" s="6"/>
    </row>
    <row r="181" spans="4:5" ht="15.75">
      <c r="D181" s="6"/>
      <c r="E181" s="6"/>
    </row>
    <row r="182" spans="4:5" ht="15.75">
      <c r="D182" s="6"/>
      <c r="E182" s="6"/>
    </row>
    <row r="183" spans="4:5" ht="15.75">
      <c r="D183" s="6"/>
      <c r="E183" s="6"/>
    </row>
    <row r="184" spans="4:5" ht="15.75">
      <c r="D184" s="6"/>
      <c r="E184" s="6"/>
    </row>
    <row r="185" spans="4:5" ht="15.75">
      <c r="D185" s="6"/>
      <c r="E185" s="6"/>
    </row>
    <row r="186" spans="4:5" ht="15.75">
      <c r="D186" s="6"/>
      <c r="E186" s="6"/>
    </row>
    <row r="187" spans="4:5" ht="15.75">
      <c r="D187" s="6"/>
      <c r="E187" s="6"/>
    </row>
    <row r="188" spans="4:5" ht="15.75">
      <c r="D188" s="6"/>
      <c r="E188" s="6"/>
    </row>
    <row r="189" spans="4:5" ht="15.75">
      <c r="D189" s="6"/>
      <c r="E189" s="6"/>
    </row>
    <row r="190" spans="4:5" ht="15.75">
      <c r="D190" s="6"/>
      <c r="E190" s="6"/>
    </row>
    <row r="191" spans="4:5" ht="15.75">
      <c r="D191" s="6"/>
      <c r="E191" s="6"/>
    </row>
    <row r="192" spans="4:5" ht="15.75">
      <c r="D192" s="6"/>
      <c r="E192" s="6"/>
    </row>
    <row r="193" spans="4:5" ht="15.75">
      <c r="D193" s="6"/>
      <c r="E193" s="6"/>
    </row>
    <row r="194" spans="4:5" ht="15.75">
      <c r="D194" s="6"/>
      <c r="E194" s="6"/>
    </row>
    <row r="195" spans="4:5" ht="15.75">
      <c r="D195" s="6"/>
      <c r="E195" s="6"/>
    </row>
    <row r="196" spans="4:5" ht="15.75">
      <c r="D196" s="6"/>
      <c r="E196" s="6"/>
    </row>
    <row r="197" spans="4:5" ht="15.75">
      <c r="D197" s="6"/>
      <c r="E197" s="6"/>
    </row>
    <row r="198" spans="4:5" ht="15.75">
      <c r="D198" s="6"/>
      <c r="E198" s="6"/>
    </row>
    <row r="199" spans="4:5" ht="15.75">
      <c r="D199" s="6"/>
      <c r="E199" s="6"/>
    </row>
    <row r="200" spans="4:5" ht="15.75">
      <c r="D200" s="6"/>
      <c r="E200" s="6"/>
    </row>
    <row r="201" spans="4:5" ht="15.75">
      <c r="D201" s="6"/>
      <c r="E201" s="6"/>
    </row>
    <row r="202" spans="4:5" ht="15.75">
      <c r="D202" s="6"/>
      <c r="E202" s="6"/>
    </row>
    <row r="203" spans="4:5" ht="15.75">
      <c r="D203" s="6"/>
      <c r="E203" s="6"/>
    </row>
    <row r="204" spans="4:5" ht="15.75">
      <c r="D204" s="6"/>
      <c r="E204" s="6"/>
    </row>
    <row r="205" spans="4:5" ht="15.75">
      <c r="D205" s="6"/>
      <c r="E205" s="6"/>
    </row>
    <row r="206" spans="4:5" ht="15.75">
      <c r="D206" s="6"/>
      <c r="E206" s="6"/>
    </row>
    <row r="207" spans="4:5" ht="15.75">
      <c r="D207" s="6"/>
      <c r="E207" s="6"/>
    </row>
    <row r="208" spans="4:5" ht="15.75">
      <c r="D208" s="6"/>
      <c r="E208" s="6"/>
    </row>
    <row r="209" spans="4:5" ht="15.75">
      <c r="D209" s="6"/>
      <c r="E209" s="6"/>
    </row>
    <row r="210" spans="4:5" ht="15.75">
      <c r="D210" s="6"/>
      <c r="E210" s="6"/>
    </row>
    <row r="211" spans="4:5" ht="15.75">
      <c r="D211" s="6"/>
      <c r="E211" s="6"/>
    </row>
    <row r="212" spans="4:5" ht="15.75">
      <c r="D212" s="6"/>
      <c r="E212" s="6"/>
    </row>
    <row r="213" spans="4:5" ht="15.75">
      <c r="D213" s="6"/>
      <c r="E213" s="6"/>
    </row>
    <row r="214" spans="4:5" ht="15.75">
      <c r="D214" s="6"/>
      <c r="E214" s="6"/>
    </row>
    <row r="215" spans="4:5" ht="15.75">
      <c r="D215" s="6"/>
      <c r="E215" s="6"/>
    </row>
    <row r="216" spans="4:5" ht="15.75">
      <c r="D216" s="6"/>
      <c r="E216" s="6"/>
    </row>
    <row r="217" spans="4:5" ht="15.75">
      <c r="D217" s="6"/>
      <c r="E217" s="6"/>
    </row>
    <row r="218" spans="4:5" ht="15.75">
      <c r="D218" s="6"/>
      <c r="E218" s="6"/>
    </row>
    <row r="219" spans="4:5" ht="15.75">
      <c r="D219" s="6"/>
      <c r="E219" s="6"/>
    </row>
    <row r="220" spans="4:5" ht="15.75">
      <c r="D220" s="6"/>
      <c r="E220" s="6"/>
    </row>
    <row r="221" spans="4:5" ht="15.75">
      <c r="D221" s="6"/>
      <c r="E221" s="6"/>
    </row>
    <row r="222" spans="4:5" ht="15.75">
      <c r="D222" s="6"/>
      <c r="E222" s="6"/>
    </row>
    <row r="223" spans="4:5" ht="15.75">
      <c r="D223" s="6"/>
      <c r="E223" s="6"/>
    </row>
    <row r="224" spans="4:5" ht="15.75">
      <c r="D224" s="6"/>
      <c r="E224" s="6"/>
    </row>
    <row r="225" spans="4:5" ht="15.75">
      <c r="D225" s="6"/>
      <c r="E225" s="6"/>
    </row>
    <row r="226" spans="4:5" ht="15.75">
      <c r="D226" s="6"/>
      <c r="E226" s="6"/>
    </row>
    <row r="227" spans="4:5" ht="15.75">
      <c r="D227" s="6"/>
      <c r="E227" s="6"/>
    </row>
    <row r="228" spans="4:5" ht="15.75">
      <c r="D228" s="6"/>
      <c r="E228" s="6"/>
    </row>
    <row r="229" spans="4:5" ht="15.75">
      <c r="D229" s="6"/>
      <c r="E229" s="6"/>
    </row>
    <row r="230" spans="4:5" ht="15.75">
      <c r="D230" s="6"/>
      <c r="E230" s="6"/>
    </row>
    <row r="231" spans="4:5" ht="15.75">
      <c r="D231" s="6"/>
      <c r="E231" s="6"/>
    </row>
    <row r="232" spans="4:5" ht="15.75">
      <c r="D232" s="6"/>
      <c r="E232" s="6"/>
    </row>
    <row r="233" spans="4:5" ht="15.75">
      <c r="D233" s="6"/>
      <c r="E233" s="6"/>
    </row>
    <row r="234" spans="4:5" ht="15.75">
      <c r="D234" s="6"/>
      <c r="E234" s="6"/>
    </row>
    <row r="235" spans="4:5" ht="15.75">
      <c r="D235" s="6"/>
      <c r="E235" s="6"/>
    </row>
    <row r="236" spans="4:5" ht="15.75">
      <c r="D236" s="6"/>
      <c r="E236" s="6"/>
    </row>
    <row r="237" spans="4:5" ht="15.75">
      <c r="D237" s="6"/>
      <c r="E237" s="6"/>
    </row>
    <row r="238" spans="4:5" ht="15.75">
      <c r="D238" s="6"/>
      <c r="E238" s="6"/>
    </row>
    <row r="239" spans="4:5" ht="15.75">
      <c r="D239" s="6"/>
      <c r="E239" s="6"/>
    </row>
    <row r="240" spans="4:5" ht="15.75">
      <c r="D240" s="6"/>
      <c r="E240" s="6"/>
    </row>
    <row r="241" spans="4:5" ht="15.75">
      <c r="D241" s="6"/>
      <c r="E241" s="6"/>
    </row>
    <row r="242" spans="4:5" ht="15.75">
      <c r="D242" s="6"/>
      <c r="E242" s="6"/>
    </row>
    <row r="243" spans="4:5" ht="15.75">
      <c r="D243" s="6"/>
      <c r="E243" s="6"/>
    </row>
    <row r="244" spans="4:5" ht="15.75">
      <c r="D244" s="6"/>
      <c r="E244" s="6"/>
    </row>
    <row r="245" spans="4:5" ht="15.75">
      <c r="D245" s="6"/>
      <c r="E245" s="6"/>
    </row>
    <row r="246" spans="4:5" ht="15.75">
      <c r="D246" s="6"/>
      <c r="E246" s="6"/>
    </row>
    <row r="247" spans="4:5" ht="15.75">
      <c r="D247" s="6"/>
      <c r="E247" s="6"/>
    </row>
    <row r="248" spans="4:5" ht="15.75">
      <c r="D248" s="6"/>
      <c r="E248" s="6"/>
    </row>
    <row r="249" spans="4:5" ht="15.75">
      <c r="D249" s="6"/>
      <c r="E249" s="6"/>
    </row>
    <row r="250" spans="4:5" ht="15.75">
      <c r="D250" s="6"/>
      <c r="E250" s="6"/>
    </row>
    <row r="251" spans="4:5" ht="15.75">
      <c r="D251" s="6"/>
      <c r="E251" s="6"/>
    </row>
    <row r="252" spans="4:5" ht="15.75">
      <c r="D252" s="6"/>
      <c r="E252" s="6"/>
    </row>
    <row r="253" spans="4:5" ht="15.75">
      <c r="D253" s="6"/>
      <c r="E253" s="6"/>
    </row>
    <row r="254" spans="4:5" ht="15.75">
      <c r="D254" s="6"/>
      <c r="E254" s="6"/>
    </row>
    <row r="255" spans="4:5" ht="15.75">
      <c r="D255" s="6"/>
      <c r="E255" s="6"/>
    </row>
    <row r="256" spans="4:5" ht="15.75">
      <c r="D256" s="6"/>
      <c r="E256" s="6"/>
    </row>
    <row r="257" spans="4:5" ht="15.75">
      <c r="D257" s="6"/>
      <c r="E257" s="6"/>
    </row>
    <row r="258" spans="4:5" ht="15.75">
      <c r="D258" s="6"/>
      <c r="E258" s="6"/>
    </row>
    <row r="259" spans="4:5" ht="15.75">
      <c r="D259" s="6"/>
      <c r="E259" s="6"/>
    </row>
    <row r="260" spans="4:5" ht="15.75">
      <c r="D260" s="6"/>
      <c r="E260" s="6"/>
    </row>
    <row r="261" spans="4:5" ht="15.75">
      <c r="D261" s="6"/>
      <c r="E261" s="6"/>
    </row>
    <row r="262" spans="4:5" ht="15.75">
      <c r="D262" s="6"/>
      <c r="E262" s="6"/>
    </row>
    <row r="263" spans="4:5" ht="15.75">
      <c r="D263" s="6"/>
      <c r="E263" s="6"/>
    </row>
    <row r="264" spans="4:5" ht="15.75">
      <c r="D264" s="6"/>
      <c r="E264" s="6"/>
    </row>
    <row r="265" spans="4:5" ht="15.75">
      <c r="D265" s="6"/>
      <c r="E265" s="6"/>
    </row>
    <row r="266" spans="4:5" ht="15.75">
      <c r="D266" s="6"/>
      <c r="E266" s="6"/>
    </row>
    <row r="267" spans="4:5" ht="15.75">
      <c r="D267" s="6"/>
      <c r="E267" s="6"/>
    </row>
    <row r="268" spans="4:5" ht="15.75">
      <c r="D268" s="6"/>
      <c r="E268" s="6"/>
    </row>
    <row r="269" spans="4:5" ht="15.75">
      <c r="D269" s="6"/>
      <c r="E269" s="6"/>
    </row>
    <row r="270" spans="4:5" ht="15.75">
      <c r="D270" s="6"/>
      <c r="E270" s="6"/>
    </row>
    <row r="271" spans="4:5" ht="15.75">
      <c r="D271" s="6"/>
      <c r="E271" s="6"/>
    </row>
    <row r="272" spans="4:5" ht="15.75">
      <c r="D272" s="6"/>
      <c r="E272" s="6"/>
    </row>
    <row r="273" spans="4:5" ht="15.75">
      <c r="D273" s="6"/>
      <c r="E273" s="6"/>
    </row>
    <row r="274" spans="4:5" ht="15.75">
      <c r="D274" s="6"/>
      <c r="E274" s="6"/>
    </row>
    <row r="275" spans="4:5" ht="15.75">
      <c r="D275" s="6"/>
      <c r="E275" s="6"/>
    </row>
    <row r="276" spans="4:5" ht="15.75">
      <c r="D276" s="6"/>
      <c r="E276" s="6"/>
    </row>
    <row r="277" spans="4:5" ht="15.75">
      <c r="D277" s="6"/>
      <c r="E277" s="6"/>
    </row>
    <row r="278" spans="4:5" ht="15.75">
      <c r="D278" s="6"/>
      <c r="E278" s="6"/>
    </row>
    <row r="279" spans="4:5" ht="15.75">
      <c r="D279" s="6"/>
      <c r="E279" s="6"/>
    </row>
    <row r="280" spans="4:5" ht="15.75">
      <c r="D280" s="6"/>
      <c r="E280" s="6"/>
    </row>
    <row r="281" spans="4:5" ht="15.75">
      <c r="D281" s="6"/>
      <c r="E281" s="6"/>
    </row>
    <row r="282" spans="4:5" ht="15.75">
      <c r="D282" s="6"/>
      <c r="E282" s="6"/>
    </row>
    <row r="283" spans="4:5" ht="15.75">
      <c r="D283" s="6"/>
      <c r="E283" s="6"/>
    </row>
  </sheetData>
  <mergeCells count="5">
    <mergeCell ref="B56:F56"/>
    <mergeCell ref="C3:F3"/>
    <mergeCell ref="A4:F4"/>
    <mergeCell ref="A1:F1"/>
    <mergeCell ref="A2:F2"/>
  </mergeCells>
  <printOptions/>
  <pageMargins left="0.5" right="0.34" top="0.5" bottom="0.25" header="0.5" footer="0.25"/>
  <pageSetup horizontalDpi="600" verticalDpi="600" orientation="portrait" paperSize="9" scale="90" r:id="rId1"/>
  <headerFooter alignWithMargins="0">
    <oddHeader>&amp;R&amp;12 2</oddHeader>
  </headerFooter>
</worksheet>
</file>

<file path=xl/worksheets/sheet4.xml><?xml version="1.0" encoding="utf-8"?>
<worksheet xmlns="http://schemas.openxmlformats.org/spreadsheetml/2006/main" xmlns:r="http://schemas.openxmlformats.org/officeDocument/2006/relationships">
  <sheetPr codeName="Sheet13"/>
  <dimension ref="A1:K296"/>
  <sheetViews>
    <sheetView view="pageBreakPreview" zoomScaleSheetLayoutView="100" workbookViewId="0" topLeftCell="A11">
      <selection activeCell="F16" sqref="F16"/>
    </sheetView>
  </sheetViews>
  <sheetFormatPr defaultColWidth="9.140625" defaultRowHeight="12.75"/>
  <cols>
    <col min="1" max="1" width="5.57421875" style="4" customWidth="1"/>
    <col min="2" max="2" width="21.140625" style="4" customWidth="1"/>
    <col min="3" max="8" width="12.00390625" style="4" customWidth="1"/>
    <col min="9" max="10" width="12.00390625" style="8" customWidth="1"/>
    <col min="11" max="16384" width="9.140625" style="8" customWidth="1"/>
  </cols>
  <sheetData>
    <row r="1" spans="1:10" s="3" customFormat="1" ht="22.5" customHeight="1">
      <c r="A1" s="115" t="s">
        <v>145</v>
      </c>
      <c r="B1" s="115"/>
      <c r="C1" s="115"/>
      <c r="D1" s="115"/>
      <c r="E1" s="115"/>
      <c r="F1" s="115"/>
      <c r="G1" s="115"/>
      <c r="H1" s="115"/>
      <c r="I1" s="115"/>
      <c r="J1" s="115"/>
    </row>
    <row r="2" spans="1:10" s="3" customFormat="1" ht="18" customHeight="1">
      <c r="A2" s="106" t="s">
        <v>142</v>
      </c>
      <c r="B2" s="106"/>
      <c r="C2" s="106"/>
      <c r="D2" s="106"/>
      <c r="E2" s="106"/>
      <c r="F2" s="106"/>
      <c r="G2" s="106"/>
      <c r="H2" s="106"/>
      <c r="I2" s="106"/>
      <c r="J2" s="106"/>
    </row>
    <row r="3" spans="1:10" ht="15.75" customHeight="1">
      <c r="A3" s="29"/>
      <c r="B3" s="113"/>
      <c r="C3" s="113"/>
      <c r="D3" s="113"/>
      <c r="E3" s="113"/>
      <c r="F3" s="113"/>
      <c r="G3" s="113"/>
      <c r="H3" s="113"/>
      <c r="I3" s="29"/>
      <c r="J3" s="29"/>
    </row>
    <row r="4" spans="1:10" ht="15.75" customHeight="1">
      <c r="A4" s="29"/>
      <c r="B4" s="56"/>
      <c r="C4" s="56"/>
      <c r="D4" s="56"/>
      <c r="E4" s="56"/>
      <c r="F4" s="56"/>
      <c r="G4" s="56"/>
      <c r="H4" s="56"/>
      <c r="I4" s="29"/>
      <c r="J4" s="29"/>
    </row>
    <row r="5" spans="1:10" ht="18">
      <c r="A5" s="116" t="s">
        <v>27</v>
      </c>
      <c r="B5" s="116"/>
      <c r="C5" s="116"/>
      <c r="D5" s="116"/>
      <c r="E5" s="116"/>
      <c r="F5" s="116"/>
      <c r="G5" s="116"/>
      <c r="H5" s="116"/>
      <c r="I5" s="116"/>
      <c r="J5" s="116"/>
    </row>
    <row r="6" spans="1:10" ht="18">
      <c r="A6" s="116" t="s">
        <v>162</v>
      </c>
      <c r="B6" s="116"/>
      <c r="C6" s="116"/>
      <c r="D6" s="116"/>
      <c r="E6" s="116"/>
      <c r="F6" s="116"/>
      <c r="G6" s="116"/>
      <c r="H6" s="116"/>
      <c r="I6" s="116"/>
      <c r="J6" s="116"/>
    </row>
    <row r="7" spans="1:10" ht="15.75">
      <c r="A7" s="57"/>
      <c r="B7" s="23"/>
      <c r="C7" s="23"/>
      <c r="D7" s="23"/>
      <c r="E7" s="23"/>
      <c r="F7" s="23"/>
      <c r="G7" s="23"/>
      <c r="H7" s="23"/>
      <c r="I7" s="29"/>
      <c r="J7" s="29"/>
    </row>
    <row r="8" spans="1:10" s="9" customFormat="1" ht="15.75">
      <c r="A8" s="26"/>
      <c r="B8" s="26"/>
      <c r="C8" s="58"/>
      <c r="D8" s="26"/>
      <c r="E8" s="26"/>
      <c r="F8" s="26"/>
      <c r="G8" s="58"/>
      <c r="H8" s="26"/>
      <c r="I8" s="58"/>
      <c r="J8" s="58"/>
    </row>
    <row r="9" spans="1:10" s="89" customFormat="1" ht="12.75">
      <c r="A9" s="86"/>
      <c r="B9" s="86"/>
      <c r="C9" s="114" t="s">
        <v>111</v>
      </c>
      <c r="D9" s="114"/>
      <c r="E9" s="114"/>
      <c r="F9" s="114"/>
      <c r="G9" s="114"/>
      <c r="H9" s="114"/>
      <c r="I9" s="88"/>
      <c r="J9" s="88"/>
    </row>
    <row r="10" spans="1:10" s="89" customFormat="1" ht="12.75">
      <c r="A10" s="86"/>
      <c r="B10" s="86"/>
      <c r="C10" s="111" t="s">
        <v>173</v>
      </c>
      <c r="D10" s="111"/>
      <c r="E10" s="111"/>
      <c r="F10" s="111"/>
      <c r="G10" s="88"/>
      <c r="H10" s="86"/>
      <c r="I10" s="88"/>
      <c r="J10" s="88"/>
    </row>
    <row r="11" spans="1:10" s="89" customFormat="1" ht="12.75">
      <c r="A11" s="86"/>
      <c r="B11" s="86"/>
      <c r="C11" s="68" t="s">
        <v>28</v>
      </c>
      <c r="D11" s="68" t="s">
        <v>28</v>
      </c>
      <c r="E11" s="68" t="s">
        <v>106</v>
      </c>
      <c r="F11" s="68" t="s">
        <v>110</v>
      </c>
      <c r="G11" s="68" t="s">
        <v>107</v>
      </c>
      <c r="H11" s="68"/>
      <c r="I11" s="77" t="s">
        <v>81</v>
      </c>
      <c r="J11" s="77" t="s">
        <v>83</v>
      </c>
    </row>
    <row r="12" spans="1:10" s="89" customFormat="1" ht="12.75">
      <c r="A12" s="86"/>
      <c r="B12" s="86"/>
      <c r="C12" s="68" t="s">
        <v>29</v>
      </c>
      <c r="D12" s="68" t="s">
        <v>31</v>
      </c>
      <c r="E12" s="68" t="s">
        <v>13</v>
      </c>
      <c r="F12" s="68" t="s">
        <v>13</v>
      </c>
      <c r="G12" s="68" t="s">
        <v>109</v>
      </c>
      <c r="H12" s="68" t="s">
        <v>30</v>
      </c>
      <c r="I12" s="77" t="s">
        <v>82</v>
      </c>
      <c r="J12" s="77" t="s">
        <v>84</v>
      </c>
    </row>
    <row r="13" spans="1:10" s="59" customFormat="1" ht="12.75">
      <c r="A13" s="31"/>
      <c r="B13" s="31"/>
      <c r="C13" s="87" t="s">
        <v>4</v>
      </c>
      <c r="D13" s="87" t="s">
        <v>4</v>
      </c>
      <c r="E13" s="87" t="s">
        <v>4</v>
      </c>
      <c r="F13" s="87" t="s">
        <v>4</v>
      </c>
      <c r="G13" s="87" t="s">
        <v>4</v>
      </c>
      <c r="H13" s="87" t="s">
        <v>4</v>
      </c>
      <c r="I13" s="87" t="s">
        <v>4</v>
      </c>
      <c r="J13" s="87" t="s">
        <v>4</v>
      </c>
    </row>
    <row r="14" spans="1:10" ht="15.75">
      <c r="A14" s="23"/>
      <c r="B14" s="23"/>
      <c r="C14" s="24"/>
      <c r="D14" s="24"/>
      <c r="E14" s="24"/>
      <c r="F14" s="24"/>
      <c r="G14" s="24"/>
      <c r="H14" s="23"/>
      <c r="I14" s="29"/>
      <c r="J14" s="29"/>
    </row>
    <row r="15" spans="1:10" ht="15.75">
      <c r="A15" s="23"/>
      <c r="B15" s="23"/>
      <c r="C15" s="24"/>
      <c r="D15" s="24"/>
      <c r="E15" s="24"/>
      <c r="F15" s="24"/>
      <c r="G15" s="24"/>
      <c r="H15" s="24"/>
      <c r="I15" s="29"/>
      <c r="J15" s="29"/>
    </row>
    <row r="16" spans="1:10" s="59" customFormat="1" ht="15">
      <c r="A16" s="31" t="s">
        <v>126</v>
      </c>
      <c r="B16" s="31"/>
      <c r="C16" s="24">
        <f aca="true" t="shared" si="0" ref="C16:J16">C63</f>
        <v>48526</v>
      </c>
      <c r="D16" s="24">
        <f t="shared" si="0"/>
        <v>2421</v>
      </c>
      <c r="E16" s="24">
        <f t="shared" si="0"/>
        <v>700</v>
      </c>
      <c r="F16" s="24">
        <f t="shared" si="0"/>
        <v>0</v>
      </c>
      <c r="G16" s="24">
        <f t="shared" si="0"/>
        <v>-32368</v>
      </c>
      <c r="H16" s="24">
        <f t="shared" si="0"/>
        <v>19279</v>
      </c>
      <c r="I16" s="24">
        <f t="shared" si="0"/>
        <v>3725</v>
      </c>
      <c r="J16" s="24">
        <f t="shared" si="0"/>
        <v>23004</v>
      </c>
    </row>
    <row r="17" spans="1:10" s="59" customFormat="1" ht="6" customHeight="1">
      <c r="A17" s="31"/>
      <c r="B17" s="31"/>
      <c r="C17" s="24"/>
      <c r="D17" s="24"/>
      <c r="E17" s="24"/>
      <c r="F17" s="24"/>
      <c r="G17" s="24"/>
      <c r="H17" s="24"/>
      <c r="I17" s="24"/>
      <c r="J17" s="24"/>
    </row>
    <row r="18" spans="1:10" s="59" customFormat="1" ht="15">
      <c r="A18" s="31" t="s">
        <v>166</v>
      </c>
      <c r="B18" s="31"/>
      <c r="C18" s="90"/>
      <c r="D18" s="91"/>
      <c r="E18" s="91"/>
      <c r="F18" s="91"/>
      <c r="G18" s="91"/>
      <c r="H18" s="91"/>
      <c r="I18" s="91"/>
      <c r="J18" s="92"/>
    </row>
    <row r="19" spans="1:10" s="59" customFormat="1" ht="15">
      <c r="A19" s="31" t="s">
        <v>167</v>
      </c>
      <c r="B19" s="31"/>
      <c r="C19" s="93"/>
      <c r="D19" s="24"/>
      <c r="E19" s="24"/>
      <c r="F19" s="24"/>
      <c r="G19" s="24"/>
      <c r="H19" s="24"/>
      <c r="I19" s="24"/>
      <c r="J19" s="94"/>
    </row>
    <row r="20" spans="1:10" s="59" customFormat="1" ht="15">
      <c r="A20" s="31" t="s">
        <v>170</v>
      </c>
      <c r="B20" s="31"/>
      <c r="C20" s="93"/>
      <c r="D20" s="24"/>
      <c r="E20" s="24"/>
      <c r="F20" s="24"/>
      <c r="G20" s="24"/>
      <c r="H20" s="24"/>
      <c r="I20" s="24"/>
      <c r="J20" s="94"/>
    </row>
    <row r="21" spans="1:10" s="59" customFormat="1" ht="15">
      <c r="A21" s="31" t="s">
        <v>171</v>
      </c>
      <c r="B21" s="31"/>
      <c r="C21" s="93">
        <v>0</v>
      </c>
      <c r="D21" s="24">
        <v>0</v>
      </c>
      <c r="E21" s="24">
        <v>0</v>
      </c>
      <c r="F21" s="24">
        <v>0</v>
      </c>
      <c r="G21" s="24">
        <v>-3296</v>
      </c>
      <c r="H21" s="24">
        <f>SUM(C21:G21)</f>
        <v>-3296</v>
      </c>
      <c r="I21" s="24">
        <v>0</v>
      </c>
      <c r="J21" s="94">
        <f>+H21+I21</f>
        <v>-3296</v>
      </c>
    </row>
    <row r="22" spans="1:10" s="59" customFormat="1" ht="15">
      <c r="A22" s="31"/>
      <c r="B22" s="31"/>
      <c r="C22" s="93"/>
      <c r="D22" s="24"/>
      <c r="E22" s="24"/>
      <c r="F22" s="24"/>
      <c r="G22" s="24"/>
      <c r="H22" s="24"/>
      <c r="I22" s="24"/>
      <c r="J22" s="94"/>
    </row>
    <row r="23" spans="1:10" s="59" customFormat="1" ht="15">
      <c r="A23" s="31" t="s">
        <v>112</v>
      </c>
      <c r="B23" s="31"/>
      <c r="C23" s="93">
        <v>0</v>
      </c>
      <c r="D23" s="24">
        <v>0</v>
      </c>
      <c r="E23" s="24">
        <v>0</v>
      </c>
      <c r="F23" s="24">
        <v>0</v>
      </c>
      <c r="G23" s="24">
        <f>'P&amp;L'!G37</f>
        <v>4304</v>
      </c>
      <c r="H23" s="24">
        <f>SUM(C23:G23)</f>
        <v>4304</v>
      </c>
      <c r="I23" s="24">
        <f>'P&amp;L'!G38</f>
        <v>601</v>
      </c>
      <c r="J23" s="94">
        <f>+H23+I23</f>
        <v>4905</v>
      </c>
    </row>
    <row r="24" spans="1:10" s="59" customFormat="1" ht="6" customHeight="1">
      <c r="A24" s="31"/>
      <c r="B24" s="31"/>
      <c r="C24" s="95"/>
      <c r="D24" s="96"/>
      <c r="E24" s="96"/>
      <c r="F24" s="96"/>
      <c r="G24" s="96"/>
      <c r="H24" s="96"/>
      <c r="I24" s="96"/>
      <c r="J24" s="97"/>
    </row>
    <row r="25" spans="1:10" s="59" customFormat="1" ht="15">
      <c r="A25" s="31" t="s">
        <v>168</v>
      </c>
      <c r="B25" s="31"/>
      <c r="C25" s="24"/>
      <c r="D25" s="24"/>
      <c r="E25" s="24"/>
      <c r="F25" s="24"/>
      <c r="G25" s="24"/>
      <c r="H25" s="24"/>
      <c r="I25" s="24"/>
      <c r="J25" s="24"/>
    </row>
    <row r="26" spans="1:10" s="59" customFormat="1" ht="15">
      <c r="A26" s="31" t="s">
        <v>169</v>
      </c>
      <c r="B26" s="31"/>
      <c r="C26" s="24">
        <f aca="true" t="shared" si="1" ref="C26:J26">SUM(C18:C24)</f>
        <v>0</v>
      </c>
      <c r="D26" s="24">
        <f t="shared" si="1"/>
        <v>0</v>
      </c>
      <c r="E26" s="24">
        <f t="shared" si="1"/>
        <v>0</v>
      </c>
      <c r="F26" s="24">
        <f t="shared" si="1"/>
        <v>0</v>
      </c>
      <c r="G26" s="24">
        <f t="shared" si="1"/>
        <v>1008</v>
      </c>
      <c r="H26" s="24">
        <f t="shared" si="1"/>
        <v>1008</v>
      </c>
      <c r="I26" s="24">
        <f t="shared" si="1"/>
        <v>601</v>
      </c>
      <c r="J26" s="24">
        <f t="shared" si="1"/>
        <v>1609</v>
      </c>
    </row>
    <row r="27" spans="1:10" s="59" customFormat="1" ht="6.75" customHeight="1">
      <c r="A27" s="31"/>
      <c r="B27" s="31"/>
      <c r="C27" s="24"/>
      <c r="D27" s="24"/>
      <c r="E27" s="24"/>
      <c r="F27" s="24"/>
      <c r="G27" s="24"/>
      <c r="H27" s="24"/>
      <c r="I27" s="24"/>
      <c r="J27" s="24"/>
    </row>
    <row r="28" spans="1:10" s="59" customFormat="1" ht="15.75">
      <c r="A28" s="31" t="s">
        <v>136</v>
      </c>
      <c r="B28" s="31"/>
      <c r="C28" s="8"/>
      <c r="D28" s="8"/>
      <c r="E28" s="8"/>
      <c r="F28" s="8"/>
      <c r="G28" s="8"/>
      <c r="H28" s="8"/>
      <c r="I28" s="8"/>
      <c r="J28" s="8"/>
    </row>
    <row r="29" spans="1:10" s="59" customFormat="1" ht="15">
      <c r="A29" s="31" t="s">
        <v>137</v>
      </c>
      <c r="B29" s="31"/>
      <c r="C29" s="24">
        <v>9834</v>
      </c>
      <c r="D29" s="24">
        <v>0</v>
      </c>
      <c r="E29" s="24">
        <v>0</v>
      </c>
      <c r="F29" s="24">
        <v>0</v>
      </c>
      <c r="G29" s="24">
        <v>0</v>
      </c>
      <c r="H29" s="24">
        <f>SUM(C29:G29)</f>
        <v>9834</v>
      </c>
      <c r="I29" s="24">
        <v>0</v>
      </c>
      <c r="J29" s="24">
        <f>+H29+I29</f>
        <v>9834</v>
      </c>
    </row>
    <row r="30" spans="1:10" s="59" customFormat="1" ht="6.75" customHeight="1">
      <c r="A30" s="31"/>
      <c r="B30" s="31"/>
      <c r="C30" s="24"/>
      <c r="D30" s="24"/>
      <c r="E30" s="24"/>
      <c r="F30" s="24"/>
      <c r="G30" s="24"/>
      <c r="H30" s="24"/>
      <c r="I30" s="24"/>
      <c r="J30" s="24"/>
    </row>
    <row r="31" spans="1:10" s="59" customFormat="1" ht="15.75">
      <c r="A31" s="31" t="s">
        <v>135</v>
      </c>
      <c r="B31" s="31"/>
      <c r="C31" s="8"/>
      <c r="D31" s="8"/>
      <c r="E31" s="8"/>
      <c r="F31" s="8"/>
      <c r="G31" s="8"/>
      <c r="H31" s="8"/>
      <c r="I31" s="8"/>
      <c r="J31" s="8"/>
    </row>
    <row r="32" spans="1:10" s="59" customFormat="1" ht="15">
      <c r="A32" s="31" t="s">
        <v>134</v>
      </c>
      <c r="B32" s="31"/>
      <c r="C32" s="24">
        <v>0</v>
      </c>
      <c r="D32" s="24">
        <v>0</v>
      </c>
      <c r="E32" s="24">
        <v>0</v>
      </c>
      <c r="F32" s="24">
        <v>0</v>
      </c>
      <c r="G32" s="24">
        <v>0</v>
      </c>
      <c r="H32" s="24">
        <f>SUM(C32:G32)</f>
        <v>0</v>
      </c>
      <c r="I32" s="24">
        <v>-330</v>
      </c>
      <c r="J32" s="24">
        <f>+H32+I32</f>
        <v>-330</v>
      </c>
    </row>
    <row r="33" spans="1:10" s="59" customFormat="1" ht="6.75" customHeight="1">
      <c r="A33" s="31"/>
      <c r="B33" s="31"/>
      <c r="C33" s="24"/>
      <c r="D33" s="24"/>
      <c r="E33" s="24"/>
      <c r="F33" s="24"/>
      <c r="G33" s="24"/>
      <c r="H33" s="24"/>
      <c r="I33" s="24"/>
      <c r="J33" s="24"/>
    </row>
    <row r="34" spans="1:10" s="59" customFormat="1" ht="15">
      <c r="A34" s="31" t="s">
        <v>117</v>
      </c>
      <c r="B34" s="31"/>
      <c r="C34" s="24">
        <v>0</v>
      </c>
      <c r="D34" s="24">
        <v>0</v>
      </c>
      <c r="E34" s="24">
        <v>0</v>
      </c>
      <c r="F34" s="24">
        <v>0</v>
      </c>
      <c r="G34" s="24">
        <v>0</v>
      </c>
      <c r="H34" s="24">
        <f>SUM(C34:G34)</f>
        <v>0</v>
      </c>
      <c r="I34" s="24">
        <v>-421</v>
      </c>
      <c r="J34" s="24">
        <f>+H34+I34</f>
        <v>-421</v>
      </c>
    </row>
    <row r="35" spans="1:10" s="59" customFormat="1" ht="6.75" customHeight="1">
      <c r="A35" s="31"/>
      <c r="B35" s="31"/>
      <c r="C35" s="24"/>
      <c r="D35" s="24"/>
      <c r="E35" s="24"/>
      <c r="F35" s="24"/>
      <c r="G35" s="24"/>
      <c r="H35" s="24"/>
      <c r="I35" s="24"/>
      <c r="J35" s="24"/>
    </row>
    <row r="36" spans="1:10" s="59" customFormat="1" ht="15">
      <c r="A36" s="31"/>
      <c r="B36" s="31"/>
      <c r="C36" s="96"/>
      <c r="D36" s="96"/>
      <c r="E36" s="96"/>
      <c r="F36" s="96"/>
      <c r="G36" s="96"/>
      <c r="H36" s="96"/>
      <c r="I36" s="96"/>
      <c r="J36" s="96"/>
    </row>
    <row r="37" spans="1:10" s="59" customFormat="1" ht="15.75" thickBot="1">
      <c r="A37" s="31" t="s">
        <v>148</v>
      </c>
      <c r="B37" s="31"/>
      <c r="C37" s="98">
        <f aca="true" t="shared" si="2" ref="C37:J37">SUM(C25:C36)+C16</f>
        <v>58360</v>
      </c>
      <c r="D37" s="98">
        <f t="shared" si="2"/>
        <v>2421</v>
      </c>
      <c r="E37" s="98">
        <f t="shared" si="2"/>
        <v>700</v>
      </c>
      <c r="F37" s="98">
        <f t="shared" si="2"/>
        <v>0</v>
      </c>
      <c r="G37" s="98">
        <f t="shared" si="2"/>
        <v>-31360</v>
      </c>
      <c r="H37" s="98">
        <f t="shared" si="2"/>
        <v>30121</v>
      </c>
      <c r="I37" s="98">
        <f t="shared" si="2"/>
        <v>3575</v>
      </c>
      <c r="J37" s="98">
        <f t="shared" si="2"/>
        <v>33696</v>
      </c>
    </row>
    <row r="38" spans="1:10" s="59" customFormat="1" ht="15.75" thickTop="1">
      <c r="A38" s="31"/>
      <c r="B38" s="31"/>
      <c r="C38" s="24"/>
      <c r="D38" s="24"/>
      <c r="E38" s="24"/>
      <c r="F38" s="24"/>
      <c r="G38" s="24"/>
      <c r="H38" s="24"/>
      <c r="I38" s="24"/>
      <c r="J38" s="24"/>
    </row>
    <row r="39" spans="1:10" s="59" customFormat="1" ht="15">
      <c r="A39" s="31"/>
      <c r="B39" s="31"/>
      <c r="C39" s="24"/>
      <c r="D39" s="24"/>
      <c r="E39" s="24"/>
      <c r="F39" s="24"/>
      <c r="G39" s="24"/>
      <c r="H39" s="24"/>
      <c r="I39" s="24"/>
      <c r="J39" s="24"/>
    </row>
    <row r="40" spans="1:10" s="59" customFormat="1" ht="15">
      <c r="A40" s="31"/>
      <c r="B40" s="31"/>
      <c r="C40" s="24"/>
      <c r="D40" s="24"/>
      <c r="E40" s="24"/>
      <c r="F40" s="24"/>
      <c r="G40" s="24"/>
      <c r="H40" s="24"/>
      <c r="I40" s="24"/>
      <c r="J40" s="24"/>
    </row>
    <row r="41" spans="1:10" s="59" customFormat="1" ht="15">
      <c r="A41" s="61"/>
      <c r="B41" s="31"/>
      <c r="C41" s="24"/>
      <c r="D41" s="24"/>
      <c r="E41" s="24"/>
      <c r="F41" s="24"/>
      <c r="G41" s="24"/>
      <c r="H41" s="24"/>
      <c r="I41" s="24"/>
      <c r="J41" s="24"/>
    </row>
    <row r="42" spans="1:10" s="59" customFormat="1" ht="15">
      <c r="A42" s="62"/>
      <c r="B42" s="31"/>
      <c r="C42" s="24"/>
      <c r="D42" s="24"/>
      <c r="E42" s="24"/>
      <c r="F42" s="24"/>
      <c r="G42" s="24"/>
      <c r="H42" s="24"/>
      <c r="I42" s="24"/>
      <c r="J42" s="24"/>
    </row>
    <row r="43" spans="1:10" s="59" customFormat="1" ht="15">
      <c r="A43" s="31" t="s">
        <v>116</v>
      </c>
      <c r="B43" s="31"/>
      <c r="C43" s="24">
        <v>43084</v>
      </c>
      <c r="D43" s="24">
        <v>2330</v>
      </c>
      <c r="E43" s="24">
        <v>700</v>
      </c>
      <c r="F43" s="24">
        <v>94</v>
      </c>
      <c r="G43" s="24">
        <v>-32095</v>
      </c>
      <c r="H43" s="24">
        <f>SUM(C43:G43)</f>
        <v>14113</v>
      </c>
      <c r="I43" s="24">
        <v>3938</v>
      </c>
      <c r="J43" s="24">
        <f>+H43+I43</f>
        <v>18051</v>
      </c>
    </row>
    <row r="44" spans="1:10" s="59" customFormat="1" ht="6.75" customHeight="1">
      <c r="A44" s="31"/>
      <c r="B44" s="31"/>
      <c r="C44" s="24"/>
      <c r="D44" s="24"/>
      <c r="E44" s="24"/>
      <c r="F44" s="24"/>
      <c r="G44" s="24"/>
      <c r="H44" s="24"/>
      <c r="I44" s="24"/>
      <c r="J44" s="24"/>
    </row>
    <row r="45" spans="1:10" s="59" customFormat="1" ht="15">
      <c r="A45" s="31" t="s">
        <v>112</v>
      </c>
      <c r="B45" s="31"/>
      <c r="C45" s="24">
        <v>0</v>
      </c>
      <c r="D45" s="24">
        <v>0</v>
      </c>
      <c r="E45" s="24">
        <v>0</v>
      </c>
      <c r="F45" s="24">
        <v>0</v>
      </c>
      <c r="G45" s="24">
        <v>-299</v>
      </c>
      <c r="H45" s="24">
        <f>SUM(C45:G45)</f>
        <v>-299</v>
      </c>
      <c r="I45" s="24">
        <v>318</v>
      </c>
      <c r="J45" s="24">
        <f>+H45+I45</f>
        <v>19</v>
      </c>
    </row>
    <row r="46" spans="1:10" s="59" customFormat="1" ht="6.75" customHeight="1">
      <c r="A46" s="31"/>
      <c r="B46" s="31"/>
      <c r="C46" s="24"/>
      <c r="D46" s="24"/>
      <c r="E46" s="24"/>
      <c r="F46" s="24"/>
      <c r="G46" s="24"/>
      <c r="H46" s="24"/>
      <c r="I46" s="24"/>
      <c r="J46" s="24"/>
    </row>
    <row r="47" spans="1:10" s="59" customFormat="1" ht="15.75">
      <c r="A47" s="31" t="s">
        <v>135</v>
      </c>
      <c r="B47" s="31"/>
      <c r="C47" s="8"/>
      <c r="D47" s="8"/>
      <c r="E47" s="8"/>
      <c r="F47" s="8"/>
      <c r="G47" s="8"/>
      <c r="H47" s="8"/>
      <c r="I47" s="8"/>
      <c r="J47" s="8"/>
    </row>
    <row r="48" spans="1:10" s="59" customFormat="1" ht="15">
      <c r="A48" s="31" t="s">
        <v>134</v>
      </c>
      <c r="B48" s="31"/>
      <c r="C48" s="24">
        <v>0</v>
      </c>
      <c r="D48" s="24">
        <v>0</v>
      </c>
      <c r="E48" s="24">
        <v>0</v>
      </c>
      <c r="F48" s="24">
        <v>0</v>
      </c>
      <c r="G48" s="24">
        <v>0</v>
      </c>
      <c r="H48" s="24">
        <f>SUM(C48:G48)</f>
        <v>0</v>
      </c>
      <c r="I48" s="24">
        <v>-357</v>
      </c>
      <c r="J48" s="24">
        <f>+H48+I48</f>
        <v>-357</v>
      </c>
    </row>
    <row r="49" spans="1:10" s="59" customFormat="1" ht="6.75" customHeight="1">
      <c r="A49" s="31"/>
      <c r="B49" s="31"/>
      <c r="C49" s="24"/>
      <c r="D49" s="24"/>
      <c r="E49" s="24"/>
      <c r="F49" s="24"/>
      <c r="G49" s="24"/>
      <c r="H49" s="24"/>
      <c r="I49" s="24"/>
      <c r="J49" s="24"/>
    </row>
    <row r="50" spans="1:10" s="59" customFormat="1" ht="15">
      <c r="A50" s="31" t="s">
        <v>153</v>
      </c>
      <c r="B50" s="31"/>
      <c r="C50" s="24"/>
      <c r="D50" s="24"/>
      <c r="E50" s="24"/>
      <c r="F50" s="24"/>
      <c r="G50" s="24"/>
      <c r="H50" s="24"/>
      <c r="I50" s="24"/>
      <c r="J50" s="24"/>
    </row>
    <row r="51" spans="1:10" s="59" customFormat="1" ht="15">
      <c r="A51" s="63" t="s">
        <v>154</v>
      </c>
      <c r="B51" s="31"/>
      <c r="C51" s="24">
        <v>4308</v>
      </c>
      <c r="D51" s="24">
        <v>0</v>
      </c>
      <c r="E51" s="24">
        <v>0</v>
      </c>
      <c r="F51" s="24">
        <v>0</v>
      </c>
      <c r="G51" s="24">
        <v>0</v>
      </c>
      <c r="H51" s="24">
        <f>SUM(C51:G51)</f>
        <v>4308</v>
      </c>
      <c r="I51" s="24">
        <v>0</v>
      </c>
      <c r="J51" s="24">
        <f>+H51+I51</f>
        <v>4308</v>
      </c>
    </row>
    <row r="52" spans="1:10" s="59" customFormat="1" ht="15">
      <c r="A52" s="63" t="s">
        <v>155</v>
      </c>
      <c r="B52" s="31"/>
      <c r="C52" s="24">
        <v>1134</v>
      </c>
      <c r="D52" s="24">
        <v>23</v>
      </c>
      <c r="E52" s="24">
        <v>0</v>
      </c>
      <c r="F52" s="24">
        <v>0</v>
      </c>
      <c r="G52" s="24">
        <v>0</v>
      </c>
      <c r="H52" s="24">
        <f>SUM(C52:G52)</f>
        <v>1157</v>
      </c>
      <c r="I52" s="24">
        <v>0</v>
      </c>
      <c r="J52" s="24">
        <f>+H52+I52</f>
        <v>1157</v>
      </c>
    </row>
    <row r="53" spans="1:10" s="59" customFormat="1" ht="6.75" customHeight="1">
      <c r="A53" s="63"/>
      <c r="B53" s="31"/>
      <c r="C53" s="24"/>
      <c r="D53" s="24"/>
      <c r="E53" s="24"/>
      <c r="F53" s="24"/>
      <c r="G53" s="24"/>
      <c r="H53" s="24"/>
      <c r="I53" s="24"/>
      <c r="J53" s="24"/>
    </row>
    <row r="54" spans="1:10" s="59" customFormat="1" ht="15">
      <c r="A54" s="31" t="s">
        <v>149</v>
      </c>
      <c r="B54" s="31"/>
      <c r="C54" s="24"/>
      <c r="D54" s="24"/>
      <c r="E54" s="24"/>
      <c r="F54" s="24"/>
      <c r="G54" s="24"/>
      <c r="H54" s="24"/>
      <c r="I54" s="24"/>
      <c r="J54" s="24"/>
    </row>
    <row r="55" spans="1:10" s="59" customFormat="1" ht="15">
      <c r="A55" s="31" t="s">
        <v>150</v>
      </c>
      <c r="B55" s="31"/>
      <c r="C55" s="24">
        <v>0</v>
      </c>
      <c r="D55" s="24">
        <v>68</v>
      </c>
      <c r="E55" s="24">
        <v>0</v>
      </c>
      <c r="F55" s="24">
        <v>-68</v>
      </c>
      <c r="G55" s="24">
        <v>0</v>
      </c>
      <c r="H55" s="24">
        <f>SUM(C55:G55)</f>
        <v>0</v>
      </c>
      <c r="I55" s="24">
        <v>0</v>
      </c>
      <c r="J55" s="24">
        <f>+H55+I55</f>
        <v>0</v>
      </c>
    </row>
    <row r="56" spans="1:10" s="59" customFormat="1" ht="6.75" customHeight="1">
      <c r="A56" s="63"/>
      <c r="B56" s="31"/>
      <c r="C56" s="24"/>
      <c r="D56" s="24"/>
      <c r="E56" s="24"/>
      <c r="F56" s="24"/>
      <c r="G56" s="24"/>
      <c r="H56" s="24"/>
      <c r="I56" s="24"/>
      <c r="J56" s="24"/>
    </row>
    <row r="57" spans="1:10" s="59" customFormat="1" ht="15">
      <c r="A57" s="31" t="s">
        <v>152</v>
      </c>
      <c r="B57" s="31"/>
      <c r="C57" s="24"/>
      <c r="D57" s="24"/>
      <c r="E57" s="24"/>
      <c r="F57" s="24"/>
      <c r="G57" s="24"/>
      <c r="H57" s="24"/>
      <c r="I57" s="24"/>
      <c r="J57" s="24"/>
    </row>
    <row r="58" spans="1:10" s="59" customFormat="1" ht="15">
      <c r="A58" s="31" t="s">
        <v>151</v>
      </c>
      <c r="B58" s="31"/>
      <c r="C58" s="24">
        <v>0</v>
      </c>
      <c r="D58" s="24">
        <v>0</v>
      </c>
      <c r="E58" s="24">
        <v>0</v>
      </c>
      <c r="F58" s="24">
        <v>-26</v>
      </c>
      <c r="G58" s="24">
        <v>26</v>
      </c>
      <c r="H58" s="24">
        <f>SUM(C58:G58)</f>
        <v>0</v>
      </c>
      <c r="I58" s="24">
        <v>0</v>
      </c>
      <c r="J58" s="24">
        <v>0</v>
      </c>
    </row>
    <row r="59" spans="1:10" s="59" customFormat="1" ht="6.75" customHeight="1">
      <c r="A59" s="63"/>
      <c r="B59" s="31"/>
      <c r="C59" s="24"/>
      <c r="D59" s="24"/>
      <c r="E59" s="24"/>
      <c r="F59" s="24"/>
      <c r="G59" s="24"/>
      <c r="H59" s="24"/>
      <c r="I59" s="24"/>
      <c r="J59" s="24"/>
    </row>
    <row r="60" spans="1:10" s="59" customFormat="1" ht="15">
      <c r="A60" s="31" t="s">
        <v>117</v>
      </c>
      <c r="B60" s="31"/>
      <c r="C60" s="24">
        <v>0</v>
      </c>
      <c r="D60" s="24">
        <v>0</v>
      </c>
      <c r="E60" s="24">
        <v>0</v>
      </c>
      <c r="F60" s="24">
        <v>0</v>
      </c>
      <c r="G60" s="24">
        <v>0</v>
      </c>
      <c r="H60" s="24">
        <f>SUM(C60:G60)</f>
        <v>0</v>
      </c>
      <c r="I60" s="24">
        <v>-174</v>
      </c>
      <c r="J60" s="24">
        <f>+H60+I60</f>
        <v>-174</v>
      </c>
    </row>
    <row r="61" spans="1:10" s="59" customFormat="1" ht="6.75" customHeight="1">
      <c r="A61" s="31"/>
      <c r="B61" s="31"/>
      <c r="C61" s="24"/>
      <c r="D61" s="24"/>
      <c r="E61" s="24"/>
      <c r="F61" s="24"/>
      <c r="G61" s="24"/>
      <c r="H61" s="24"/>
      <c r="I61" s="24"/>
      <c r="J61" s="24"/>
    </row>
    <row r="62" spans="1:10" s="59" customFormat="1" ht="15">
      <c r="A62" s="31"/>
      <c r="B62" s="31"/>
      <c r="C62" s="96"/>
      <c r="D62" s="96"/>
      <c r="E62" s="96"/>
      <c r="F62" s="96"/>
      <c r="G62" s="96"/>
      <c r="H62" s="96"/>
      <c r="I62" s="96"/>
      <c r="J62" s="96"/>
    </row>
    <row r="63" spans="1:10" s="59" customFormat="1" ht="15.75" thickBot="1">
      <c r="A63" s="31" t="s">
        <v>147</v>
      </c>
      <c r="B63" s="31"/>
      <c r="C63" s="98">
        <f aca="true" t="shared" si="3" ref="C63:J63">SUM(C43:C62)</f>
        <v>48526</v>
      </c>
      <c r="D63" s="98">
        <f t="shared" si="3"/>
        <v>2421</v>
      </c>
      <c r="E63" s="98">
        <f t="shared" si="3"/>
        <v>700</v>
      </c>
      <c r="F63" s="98">
        <f t="shared" si="3"/>
        <v>0</v>
      </c>
      <c r="G63" s="98">
        <f t="shared" si="3"/>
        <v>-32368</v>
      </c>
      <c r="H63" s="98">
        <f t="shared" si="3"/>
        <v>19279</v>
      </c>
      <c r="I63" s="98">
        <f t="shared" si="3"/>
        <v>3725</v>
      </c>
      <c r="J63" s="98">
        <f t="shared" si="3"/>
        <v>23004</v>
      </c>
    </row>
    <row r="64" spans="1:10" s="59" customFormat="1" ht="13.5" thickTop="1">
      <c r="A64" s="31"/>
      <c r="B64" s="31"/>
      <c r="C64" s="32"/>
      <c r="D64" s="32"/>
      <c r="E64" s="32"/>
      <c r="F64" s="32"/>
      <c r="G64" s="32"/>
      <c r="H64" s="32"/>
      <c r="I64" s="32"/>
      <c r="J64" s="32"/>
    </row>
    <row r="65" spans="1:10" s="59" customFormat="1" ht="12.75">
      <c r="A65" s="31"/>
      <c r="B65" s="31"/>
      <c r="C65" s="32"/>
      <c r="D65" s="32"/>
      <c r="E65" s="32"/>
      <c r="F65" s="32"/>
      <c r="G65" s="32"/>
      <c r="H65" s="32"/>
      <c r="I65" s="33"/>
      <c r="J65" s="33"/>
    </row>
    <row r="66" spans="1:11" ht="29.25" customHeight="1">
      <c r="A66" s="112" t="s">
        <v>120</v>
      </c>
      <c r="B66" s="112"/>
      <c r="C66" s="112"/>
      <c r="D66" s="112"/>
      <c r="E66" s="112"/>
      <c r="F66" s="112"/>
      <c r="G66" s="112"/>
      <c r="H66" s="112"/>
      <c r="I66" s="112"/>
      <c r="J66" s="112"/>
      <c r="K66" s="10"/>
    </row>
    <row r="67" spans="3:8" ht="15.75">
      <c r="C67" s="6"/>
      <c r="D67" s="6"/>
      <c r="E67" s="6"/>
      <c r="F67" s="6"/>
      <c r="G67" s="6"/>
      <c r="H67" s="6"/>
    </row>
    <row r="68" spans="3:7" ht="15.75">
      <c r="C68" s="6"/>
      <c r="D68" s="6"/>
      <c r="E68" s="6"/>
      <c r="F68" s="6"/>
      <c r="G68" s="6"/>
    </row>
    <row r="69" spans="1:8" ht="25.5" customHeight="1">
      <c r="A69" s="8"/>
      <c r="B69" s="8"/>
      <c r="C69" s="8"/>
      <c r="D69" s="8"/>
      <c r="E69" s="8"/>
      <c r="F69" s="8"/>
      <c r="G69" s="8"/>
      <c r="H69" s="8"/>
    </row>
    <row r="70" spans="3:7" ht="15.75">
      <c r="C70" s="6"/>
      <c r="D70" s="6"/>
      <c r="E70" s="6"/>
      <c r="F70" s="6"/>
      <c r="G70" s="6"/>
    </row>
    <row r="71" spans="3:7" ht="15.75">
      <c r="C71" s="6"/>
      <c r="D71" s="6"/>
      <c r="E71" s="6"/>
      <c r="F71" s="6"/>
      <c r="G71" s="6"/>
    </row>
    <row r="72" spans="3:7" ht="15.75">
      <c r="C72" s="6"/>
      <c r="D72" s="6"/>
      <c r="E72" s="6"/>
      <c r="F72" s="6"/>
      <c r="G72" s="6"/>
    </row>
    <row r="73" spans="3:7" ht="15.75">
      <c r="C73" s="6"/>
      <c r="D73" s="6"/>
      <c r="E73" s="6"/>
      <c r="F73" s="6"/>
      <c r="G73" s="6"/>
    </row>
    <row r="74" spans="3:7" ht="15.75">
      <c r="C74" s="6"/>
      <c r="D74" s="6"/>
      <c r="E74" s="6"/>
      <c r="F74" s="6"/>
      <c r="G74" s="6"/>
    </row>
    <row r="75" spans="3:7" ht="15.75">
      <c r="C75" s="6"/>
      <c r="D75" s="6"/>
      <c r="E75" s="6"/>
      <c r="F75" s="6"/>
      <c r="G75" s="6"/>
    </row>
    <row r="76" spans="3:7" ht="15.75">
      <c r="C76" s="6"/>
      <c r="D76" s="6"/>
      <c r="E76" s="6"/>
      <c r="F76" s="6"/>
      <c r="G76" s="6"/>
    </row>
    <row r="77" spans="3:7" ht="15.75">
      <c r="C77" s="6"/>
      <c r="D77" s="6"/>
      <c r="E77" s="6"/>
      <c r="F77" s="6"/>
      <c r="G77" s="6"/>
    </row>
    <row r="78" spans="3:7" ht="15.75">
      <c r="C78" s="6"/>
      <c r="D78" s="6"/>
      <c r="E78" s="6"/>
      <c r="F78" s="6"/>
      <c r="G78" s="6"/>
    </row>
    <row r="79" spans="3:7" ht="15.75">
      <c r="C79" s="6"/>
      <c r="D79" s="6"/>
      <c r="E79" s="6"/>
      <c r="F79" s="6"/>
      <c r="G79" s="6"/>
    </row>
    <row r="80" spans="3:7" ht="15.75">
      <c r="C80" s="6"/>
      <c r="D80" s="6"/>
      <c r="E80" s="6"/>
      <c r="F80" s="6"/>
      <c r="G80" s="6"/>
    </row>
    <row r="81" spans="3:7" ht="15.75">
      <c r="C81" s="6"/>
      <c r="D81" s="6"/>
      <c r="E81" s="6"/>
      <c r="F81" s="6"/>
      <c r="G81" s="6"/>
    </row>
    <row r="82" spans="3:7" ht="15.75">
      <c r="C82" s="6"/>
      <c r="D82" s="6"/>
      <c r="E82" s="6"/>
      <c r="F82" s="6"/>
      <c r="G82" s="6"/>
    </row>
    <row r="83" spans="3:7" ht="15.75">
      <c r="C83" s="6"/>
      <c r="D83" s="6"/>
      <c r="E83" s="6"/>
      <c r="F83" s="6"/>
      <c r="G83" s="6"/>
    </row>
    <row r="84" spans="3:7" ht="15.75">
      <c r="C84" s="6"/>
      <c r="D84" s="6"/>
      <c r="E84" s="6"/>
      <c r="F84" s="6"/>
      <c r="G84" s="6"/>
    </row>
    <row r="85" spans="3:7" ht="15.75">
      <c r="C85" s="6"/>
      <c r="D85" s="6"/>
      <c r="E85" s="6"/>
      <c r="F85" s="6"/>
      <c r="G85" s="6"/>
    </row>
    <row r="86" spans="3:7" ht="15.75">
      <c r="C86" s="6"/>
      <c r="D86" s="6"/>
      <c r="E86" s="6"/>
      <c r="F86" s="6"/>
      <c r="G86" s="6"/>
    </row>
    <row r="87" spans="3:7" ht="15.75">
      <c r="C87" s="6"/>
      <c r="D87" s="6"/>
      <c r="E87" s="6"/>
      <c r="F87" s="6"/>
      <c r="G87" s="6"/>
    </row>
    <row r="88" spans="3:7" ht="15.75">
      <c r="C88" s="6"/>
      <c r="D88" s="6"/>
      <c r="E88" s="6"/>
      <c r="F88" s="6"/>
      <c r="G88" s="6"/>
    </row>
    <row r="89" spans="3:7" ht="15.75">
      <c r="C89" s="6"/>
      <c r="D89" s="6"/>
      <c r="E89" s="6"/>
      <c r="F89" s="6"/>
      <c r="G89" s="6"/>
    </row>
    <row r="90" spans="3:7" ht="15.75">
      <c r="C90" s="6"/>
      <c r="D90" s="6"/>
      <c r="E90" s="6"/>
      <c r="F90" s="6"/>
      <c r="G90" s="6"/>
    </row>
    <row r="91" spans="3:7" ht="15.75">
      <c r="C91" s="6"/>
      <c r="D91" s="6"/>
      <c r="E91" s="6"/>
      <c r="F91" s="6"/>
      <c r="G91" s="6"/>
    </row>
    <row r="92" spans="3:7" ht="15.75">
      <c r="C92" s="6"/>
      <c r="D92" s="6"/>
      <c r="E92" s="6"/>
      <c r="F92" s="6"/>
      <c r="G92" s="6"/>
    </row>
    <row r="93" spans="3:7" ht="15.75">
      <c r="C93" s="6"/>
      <c r="D93" s="6"/>
      <c r="E93" s="6"/>
      <c r="F93" s="6"/>
      <c r="G93" s="6"/>
    </row>
    <row r="94" spans="3:7" ht="15.75">
      <c r="C94" s="6"/>
      <c r="D94" s="6"/>
      <c r="E94" s="6"/>
      <c r="F94" s="6"/>
      <c r="G94" s="6"/>
    </row>
    <row r="95" spans="3:7" ht="15.75">
      <c r="C95" s="6"/>
      <c r="D95" s="6"/>
      <c r="E95" s="6"/>
      <c r="F95" s="6"/>
      <c r="G95" s="6"/>
    </row>
    <row r="96" spans="3:7" ht="15.75">
      <c r="C96" s="6"/>
      <c r="D96" s="6"/>
      <c r="E96" s="6"/>
      <c r="F96" s="6"/>
      <c r="G96" s="6"/>
    </row>
    <row r="97" spans="3:7" ht="15.75">
      <c r="C97" s="6"/>
      <c r="D97" s="6"/>
      <c r="E97" s="6"/>
      <c r="F97" s="6"/>
      <c r="G97" s="6"/>
    </row>
    <row r="98" spans="3:7" ht="15.75">
      <c r="C98" s="6"/>
      <c r="D98" s="6"/>
      <c r="E98" s="6"/>
      <c r="F98" s="6"/>
      <c r="G98" s="6"/>
    </row>
    <row r="99" spans="3:7" ht="15.75">
      <c r="C99" s="6"/>
      <c r="D99" s="6"/>
      <c r="E99" s="6"/>
      <c r="F99" s="6"/>
      <c r="G99" s="6"/>
    </row>
    <row r="100" spans="3:7" ht="15.75">
      <c r="C100" s="6"/>
      <c r="D100" s="6"/>
      <c r="E100" s="6"/>
      <c r="F100" s="6"/>
      <c r="G100" s="6"/>
    </row>
    <row r="101" spans="3:7" ht="15.75">
      <c r="C101" s="6"/>
      <c r="D101" s="6"/>
      <c r="E101" s="6"/>
      <c r="F101" s="6"/>
      <c r="G101" s="6"/>
    </row>
    <row r="102" spans="3:7" ht="15.75">
      <c r="C102" s="6"/>
      <c r="D102" s="6"/>
      <c r="E102" s="6"/>
      <c r="F102" s="6"/>
      <c r="G102" s="6"/>
    </row>
    <row r="103" spans="3:7" ht="15.75">
      <c r="C103" s="6"/>
      <c r="D103" s="6"/>
      <c r="E103" s="6"/>
      <c r="F103" s="6"/>
      <c r="G103" s="6"/>
    </row>
    <row r="104" spans="3:7" ht="15.75">
      <c r="C104" s="6"/>
      <c r="D104" s="6"/>
      <c r="E104" s="6"/>
      <c r="F104" s="6"/>
      <c r="G104" s="6"/>
    </row>
    <row r="105" spans="3:7" ht="15.75">
      <c r="C105" s="6"/>
      <c r="D105" s="6"/>
      <c r="E105" s="6"/>
      <c r="F105" s="6"/>
      <c r="G105" s="6"/>
    </row>
    <row r="106" spans="3:7" ht="15.75">
      <c r="C106" s="6"/>
      <c r="D106" s="6"/>
      <c r="E106" s="6"/>
      <c r="F106" s="6"/>
      <c r="G106" s="6"/>
    </row>
    <row r="107" spans="3:7" ht="15.75">
      <c r="C107" s="6"/>
      <c r="D107" s="6"/>
      <c r="E107" s="6"/>
      <c r="F107" s="6"/>
      <c r="G107" s="6"/>
    </row>
    <row r="108" spans="3:7" ht="15.75">
      <c r="C108" s="6"/>
      <c r="D108" s="6"/>
      <c r="E108" s="6"/>
      <c r="F108" s="6"/>
      <c r="G108" s="6"/>
    </row>
    <row r="109" spans="3:7" ht="15.75">
      <c r="C109" s="6"/>
      <c r="D109" s="6"/>
      <c r="E109" s="6"/>
      <c r="F109" s="6"/>
      <c r="G109" s="6"/>
    </row>
    <row r="110" spans="3:7" ht="15.75">
      <c r="C110" s="6"/>
      <c r="D110" s="6"/>
      <c r="E110" s="6"/>
      <c r="F110" s="6"/>
      <c r="G110" s="6"/>
    </row>
    <row r="111" spans="3:7" ht="15.75">
      <c r="C111" s="6"/>
      <c r="D111" s="6"/>
      <c r="E111" s="6"/>
      <c r="F111" s="6"/>
      <c r="G111" s="6"/>
    </row>
    <row r="112" spans="3:7" ht="15.75">
      <c r="C112" s="6"/>
      <c r="D112" s="6"/>
      <c r="E112" s="6"/>
      <c r="F112" s="6"/>
      <c r="G112" s="6"/>
    </row>
    <row r="113" spans="3:7" ht="15.75">
      <c r="C113" s="6"/>
      <c r="D113" s="6"/>
      <c r="E113" s="6"/>
      <c r="F113" s="6"/>
      <c r="G113" s="6"/>
    </row>
    <row r="114" spans="3:7" ht="15.75">
      <c r="C114" s="6"/>
      <c r="D114" s="6"/>
      <c r="E114" s="6"/>
      <c r="F114" s="6"/>
      <c r="G114" s="6"/>
    </row>
    <row r="115" spans="3:7" ht="15.75">
      <c r="C115" s="6"/>
      <c r="D115" s="6"/>
      <c r="E115" s="6"/>
      <c r="F115" s="6"/>
      <c r="G115" s="6"/>
    </row>
    <row r="116" spans="3:7" ht="15.75">
      <c r="C116" s="6"/>
      <c r="D116" s="6"/>
      <c r="E116" s="6"/>
      <c r="F116" s="6"/>
      <c r="G116" s="6"/>
    </row>
    <row r="117" spans="3:7" ht="15.75">
      <c r="C117" s="6"/>
      <c r="D117" s="6"/>
      <c r="E117" s="6"/>
      <c r="F117" s="6"/>
      <c r="G117" s="6"/>
    </row>
    <row r="118" spans="3:7" ht="15.75">
      <c r="C118" s="6"/>
      <c r="D118" s="6"/>
      <c r="E118" s="6"/>
      <c r="F118" s="6"/>
      <c r="G118" s="6"/>
    </row>
    <row r="119" spans="3:7" ht="15.75">
      <c r="C119" s="6"/>
      <c r="D119" s="6"/>
      <c r="E119" s="6"/>
      <c r="F119" s="6"/>
      <c r="G119" s="6"/>
    </row>
    <row r="120" spans="3:7" ht="15.75">
      <c r="C120" s="6"/>
      <c r="D120" s="6"/>
      <c r="E120" s="6"/>
      <c r="F120" s="6"/>
      <c r="G120" s="6"/>
    </row>
    <row r="121" spans="3:7" ht="15.75">
      <c r="C121" s="6"/>
      <c r="D121" s="6"/>
      <c r="E121" s="6"/>
      <c r="F121" s="6"/>
      <c r="G121" s="6"/>
    </row>
    <row r="122" spans="3:7" ht="15.75">
      <c r="C122" s="6"/>
      <c r="D122" s="6"/>
      <c r="E122" s="6"/>
      <c r="F122" s="6"/>
      <c r="G122" s="6"/>
    </row>
    <row r="123" spans="3:7" ht="15.75">
      <c r="C123" s="6"/>
      <c r="D123" s="6"/>
      <c r="E123" s="6"/>
      <c r="F123" s="6"/>
      <c r="G123" s="6"/>
    </row>
    <row r="124" spans="3:7" ht="15.75">
      <c r="C124" s="6"/>
      <c r="D124" s="6"/>
      <c r="E124" s="6"/>
      <c r="F124" s="6"/>
      <c r="G124" s="6"/>
    </row>
    <row r="125" spans="3:7" ht="15.75">
      <c r="C125" s="6"/>
      <c r="D125" s="6"/>
      <c r="E125" s="6"/>
      <c r="F125" s="6"/>
      <c r="G125" s="6"/>
    </row>
    <row r="126" spans="3:7" ht="15.75">
      <c r="C126" s="6"/>
      <c r="D126" s="6"/>
      <c r="E126" s="6"/>
      <c r="F126" s="6"/>
      <c r="G126" s="6"/>
    </row>
    <row r="127" spans="3:7" ht="15.75">
      <c r="C127" s="6"/>
      <c r="D127" s="6"/>
      <c r="E127" s="6"/>
      <c r="F127" s="6"/>
      <c r="G127" s="6"/>
    </row>
    <row r="128" spans="3:7" ht="15.75">
      <c r="C128" s="6"/>
      <c r="D128" s="6"/>
      <c r="E128" s="6"/>
      <c r="F128" s="6"/>
      <c r="G128" s="6"/>
    </row>
    <row r="129" spans="3:7" ht="15.75">
      <c r="C129" s="6"/>
      <c r="D129" s="6"/>
      <c r="E129" s="6"/>
      <c r="F129" s="6"/>
      <c r="G129" s="6"/>
    </row>
    <row r="130" spans="3:7" ht="15.75">
      <c r="C130" s="6"/>
      <c r="D130" s="6"/>
      <c r="E130" s="6"/>
      <c r="F130" s="6"/>
      <c r="G130" s="6"/>
    </row>
    <row r="131" spans="3:7" ht="15.75">
      <c r="C131" s="6"/>
      <c r="D131" s="6"/>
      <c r="E131" s="6"/>
      <c r="F131" s="6"/>
      <c r="G131" s="6"/>
    </row>
    <row r="132" spans="3:7" ht="15.75">
      <c r="C132" s="6"/>
      <c r="D132" s="6"/>
      <c r="E132" s="6"/>
      <c r="F132" s="6"/>
      <c r="G132" s="6"/>
    </row>
    <row r="133" spans="3:7" ht="15.75">
      <c r="C133" s="6"/>
      <c r="D133" s="6"/>
      <c r="E133" s="6"/>
      <c r="F133" s="6"/>
      <c r="G133" s="6"/>
    </row>
    <row r="134" spans="3:7" ht="15.75">
      <c r="C134" s="6"/>
      <c r="D134" s="6"/>
      <c r="E134" s="6"/>
      <c r="F134" s="6"/>
      <c r="G134" s="6"/>
    </row>
    <row r="135" spans="3:7" ht="15.75">
      <c r="C135" s="6"/>
      <c r="D135" s="6"/>
      <c r="E135" s="6"/>
      <c r="F135" s="6"/>
      <c r="G135" s="6"/>
    </row>
    <row r="136" spans="3:7" ht="15.75">
      <c r="C136" s="6"/>
      <c r="D136" s="6"/>
      <c r="E136" s="6"/>
      <c r="F136" s="6"/>
      <c r="G136" s="6"/>
    </row>
    <row r="137" spans="3:7" ht="15.75">
      <c r="C137" s="6"/>
      <c r="D137" s="6"/>
      <c r="E137" s="6"/>
      <c r="F137" s="6"/>
      <c r="G137" s="6"/>
    </row>
    <row r="138" spans="3:7" ht="15.75">
      <c r="C138" s="6"/>
      <c r="D138" s="6"/>
      <c r="E138" s="6"/>
      <c r="F138" s="6"/>
      <c r="G138" s="6"/>
    </row>
    <row r="139" spans="3:7" ht="15.75">
      <c r="C139" s="6"/>
      <c r="D139" s="6"/>
      <c r="E139" s="6"/>
      <c r="F139" s="6"/>
      <c r="G139" s="6"/>
    </row>
    <row r="140" spans="3:7" ht="15.75">
      <c r="C140" s="6"/>
      <c r="D140" s="6"/>
      <c r="E140" s="6"/>
      <c r="F140" s="6"/>
      <c r="G140" s="6"/>
    </row>
    <row r="141" spans="3:7" ht="15.75">
      <c r="C141" s="6"/>
      <c r="D141" s="6"/>
      <c r="E141" s="6"/>
      <c r="F141" s="6"/>
      <c r="G141" s="6"/>
    </row>
    <row r="142" spans="3:7" ht="15.75">
      <c r="C142" s="6"/>
      <c r="D142" s="6"/>
      <c r="E142" s="6"/>
      <c r="F142" s="6"/>
      <c r="G142" s="6"/>
    </row>
    <row r="143" spans="3:7" ht="15.75">
      <c r="C143" s="6"/>
      <c r="D143" s="6"/>
      <c r="E143" s="6"/>
      <c r="F143" s="6"/>
      <c r="G143" s="6"/>
    </row>
    <row r="144" spans="3:7" ht="15.75">
      <c r="C144" s="6"/>
      <c r="D144" s="6"/>
      <c r="E144" s="6"/>
      <c r="F144" s="6"/>
      <c r="G144" s="6"/>
    </row>
    <row r="145" spans="3:7" ht="15.75">
      <c r="C145" s="6"/>
      <c r="D145" s="6"/>
      <c r="E145" s="6"/>
      <c r="F145" s="6"/>
      <c r="G145" s="6"/>
    </row>
    <row r="146" spans="3:7" ht="15.75">
      <c r="C146" s="6"/>
      <c r="D146" s="6"/>
      <c r="E146" s="6"/>
      <c r="F146" s="6"/>
      <c r="G146" s="6"/>
    </row>
    <row r="147" spans="3:7" ht="15.75">
      <c r="C147" s="6"/>
      <c r="D147" s="6"/>
      <c r="E147" s="6"/>
      <c r="F147" s="6"/>
      <c r="G147" s="6"/>
    </row>
    <row r="148" spans="3:7" ht="15.75">
      <c r="C148" s="6"/>
      <c r="D148" s="6"/>
      <c r="E148" s="6"/>
      <c r="F148" s="6"/>
      <c r="G148" s="6"/>
    </row>
    <row r="149" spans="3:7" ht="15.75">
      <c r="C149" s="6"/>
      <c r="D149" s="6"/>
      <c r="E149" s="6"/>
      <c r="F149" s="6"/>
      <c r="G149" s="6"/>
    </row>
    <row r="150" spans="3:7" ht="15.75">
      <c r="C150" s="6"/>
      <c r="D150" s="6"/>
      <c r="E150" s="6"/>
      <c r="F150" s="6"/>
      <c r="G150" s="6"/>
    </row>
    <row r="151" spans="3:7" ht="15.75">
      <c r="C151" s="6"/>
      <c r="D151" s="6"/>
      <c r="E151" s="6"/>
      <c r="F151" s="6"/>
      <c r="G151" s="6"/>
    </row>
    <row r="152" spans="3:7" ht="15.75">
      <c r="C152" s="6"/>
      <c r="D152" s="6"/>
      <c r="E152" s="6"/>
      <c r="F152" s="6"/>
      <c r="G152" s="6"/>
    </row>
    <row r="153" spans="3:7" ht="15.75">
      <c r="C153" s="6"/>
      <c r="D153" s="6"/>
      <c r="E153" s="6"/>
      <c r="F153" s="6"/>
      <c r="G153" s="6"/>
    </row>
    <row r="154" spans="3:7" ht="15.75">
      <c r="C154" s="6"/>
      <c r="D154" s="6"/>
      <c r="E154" s="6"/>
      <c r="F154" s="6"/>
      <c r="G154" s="6"/>
    </row>
    <row r="155" spans="3:7" ht="15.75">
      <c r="C155" s="6"/>
      <c r="D155" s="6"/>
      <c r="E155" s="6"/>
      <c r="F155" s="6"/>
      <c r="G155" s="6"/>
    </row>
    <row r="156" spans="3:7" ht="15.75">
      <c r="C156" s="6"/>
      <c r="D156" s="6"/>
      <c r="E156" s="6"/>
      <c r="F156" s="6"/>
      <c r="G156" s="6"/>
    </row>
    <row r="157" spans="3:7" ht="15.75">
      <c r="C157" s="6"/>
      <c r="D157" s="6"/>
      <c r="E157" s="6"/>
      <c r="F157" s="6"/>
      <c r="G157" s="6"/>
    </row>
    <row r="158" spans="3:7" ht="15.75">
      <c r="C158" s="6"/>
      <c r="D158" s="6"/>
      <c r="E158" s="6"/>
      <c r="F158" s="6"/>
      <c r="G158" s="6"/>
    </row>
    <row r="159" spans="3:7" ht="15.75">
      <c r="C159" s="6"/>
      <c r="D159" s="6"/>
      <c r="E159" s="6"/>
      <c r="F159" s="6"/>
      <c r="G159" s="6"/>
    </row>
    <row r="160" spans="3:7" ht="15.75">
      <c r="C160" s="6"/>
      <c r="D160" s="6"/>
      <c r="E160" s="6"/>
      <c r="F160" s="6"/>
      <c r="G160" s="6"/>
    </row>
    <row r="161" spans="3:7" ht="15.75">
      <c r="C161" s="6"/>
      <c r="D161" s="6"/>
      <c r="E161" s="6"/>
      <c r="F161" s="6"/>
      <c r="G161" s="6"/>
    </row>
    <row r="162" spans="3:7" ht="15.75">
      <c r="C162" s="6"/>
      <c r="D162" s="6"/>
      <c r="E162" s="6"/>
      <c r="F162" s="6"/>
      <c r="G162" s="6"/>
    </row>
    <row r="163" spans="3:7" ht="15.75">
      <c r="C163" s="6"/>
      <c r="D163" s="6"/>
      <c r="E163" s="6"/>
      <c r="F163" s="6"/>
      <c r="G163" s="6"/>
    </row>
    <row r="164" spans="3:7" ht="15.75">
      <c r="C164" s="6"/>
      <c r="D164" s="6"/>
      <c r="E164" s="6"/>
      <c r="F164" s="6"/>
      <c r="G164" s="6"/>
    </row>
    <row r="165" spans="3:7" ht="15.75">
      <c r="C165" s="6"/>
      <c r="D165" s="6"/>
      <c r="E165" s="6"/>
      <c r="F165" s="6"/>
      <c r="G165" s="6"/>
    </row>
    <row r="166" spans="3:7" ht="15.75">
      <c r="C166" s="6"/>
      <c r="D166" s="6"/>
      <c r="E166" s="6"/>
      <c r="F166" s="6"/>
      <c r="G166" s="6"/>
    </row>
    <row r="167" spans="3:7" ht="15.75">
      <c r="C167" s="6"/>
      <c r="D167" s="6"/>
      <c r="E167" s="6"/>
      <c r="F167" s="6"/>
      <c r="G167" s="6"/>
    </row>
    <row r="168" spans="3:7" ht="15.75">
      <c r="C168" s="6"/>
      <c r="D168" s="6"/>
      <c r="E168" s="6"/>
      <c r="F168" s="6"/>
      <c r="G168" s="6"/>
    </row>
    <row r="169" spans="3:7" ht="15.75">
      <c r="C169" s="6"/>
      <c r="D169" s="6"/>
      <c r="E169" s="6"/>
      <c r="F169" s="6"/>
      <c r="G169" s="6"/>
    </row>
    <row r="170" spans="3:7" ht="15.75">
      <c r="C170" s="6"/>
      <c r="D170" s="6"/>
      <c r="E170" s="6"/>
      <c r="F170" s="6"/>
      <c r="G170" s="6"/>
    </row>
    <row r="171" spans="3:7" ht="15.75">
      <c r="C171" s="6"/>
      <c r="D171" s="6"/>
      <c r="E171" s="6"/>
      <c r="F171" s="6"/>
      <c r="G171" s="6"/>
    </row>
    <row r="172" spans="3:7" ht="15.75">
      <c r="C172" s="6"/>
      <c r="D172" s="6"/>
      <c r="E172" s="6"/>
      <c r="F172" s="6"/>
      <c r="G172" s="6"/>
    </row>
    <row r="173" spans="3:7" ht="15.75">
      <c r="C173" s="6"/>
      <c r="D173" s="6"/>
      <c r="E173" s="6"/>
      <c r="F173" s="6"/>
      <c r="G173" s="6"/>
    </row>
    <row r="174" spans="3:7" ht="15.75">
      <c r="C174" s="6"/>
      <c r="D174" s="6"/>
      <c r="E174" s="6"/>
      <c r="F174" s="6"/>
      <c r="G174" s="6"/>
    </row>
    <row r="175" spans="3:7" ht="15.75">
      <c r="C175" s="6"/>
      <c r="D175" s="6"/>
      <c r="E175" s="6"/>
      <c r="F175" s="6"/>
      <c r="G175" s="6"/>
    </row>
    <row r="176" spans="3:7" ht="15.75">
      <c r="C176" s="6"/>
      <c r="D176" s="6"/>
      <c r="E176" s="6"/>
      <c r="F176" s="6"/>
      <c r="G176" s="6"/>
    </row>
    <row r="177" spans="3:7" ht="15.75">
      <c r="C177" s="6"/>
      <c r="D177" s="6"/>
      <c r="E177" s="6"/>
      <c r="F177" s="6"/>
      <c r="G177" s="6"/>
    </row>
    <row r="178" spans="3:7" ht="15.75">
      <c r="C178" s="6"/>
      <c r="D178" s="6"/>
      <c r="E178" s="6"/>
      <c r="F178" s="6"/>
      <c r="G178" s="6"/>
    </row>
    <row r="179" spans="3:7" ht="15.75">
      <c r="C179" s="6"/>
      <c r="D179" s="6"/>
      <c r="E179" s="6"/>
      <c r="F179" s="6"/>
      <c r="G179" s="6"/>
    </row>
    <row r="180" spans="3:7" ht="15.75">
      <c r="C180" s="6"/>
      <c r="D180" s="6"/>
      <c r="E180" s="6"/>
      <c r="F180" s="6"/>
      <c r="G180" s="6"/>
    </row>
    <row r="181" spans="3:7" ht="15.75">
      <c r="C181" s="6"/>
      <c r="D181" s="6"/>
      <c r="E181" s="6"/>
      <c r="F181" s="6"/>
      <c r="G181" s="6"/>
    </row>
    <row r="182" spans="3:7" ht="15.75">
      <c r="C182" s="6"/>
      <c r="D182" s="6"/>
      <c r="E182" s="6"/>
      <c r="F182" s="6"/>
      <c r="G182" s="6"/>
    </row>
    <row r="183" spans="3:7" ht="15.75">
      <c r="C183" s="6"/>
      <c r="D183" s="6"/>
      <c r="E183" s="6"/>
      <c r="F183" s="6"/>
      <c r="G183" s="6"/>
    </row>
    <row r="184" spans="3:7" ht="15.75">
      <c r="C184" s="6"/>
      <c r="D184" s="6"/>
      <c r="E184" s="6"/>
      <c r="F184" s="6"/>
      <c r="G184" s="6"/>
    </row>
    <row r="185" spans="3:7" ht="15.75">
      <c r="C185" s="6"/>
      <c r="D185" s="6"/>
      <c r="E185" s="6"/>
      <c r="F185" s="6"/>
      <c r="G185" s="6"/>
    </row>
    <row r="186" spans="3:7" ht="15.75">
      <c r="C186" s="6"/>
      <c r="D186" s="6"/>
      <c r="E186" s="6"/>
      <c r="F186" s="6"/>
      <c r="G186" s="6"/>
    </row>
    <row r="187" spans="3:7" ht="15.75">
      <c r="C187" s="6"/>
      <c r="D187" s="6"/>
      <c r="E187" s="6"/>
      <c r="F187" s="6"/>
      <c r="G187" s="6"/>
    </row>
    <row r="188" spans="3:7" ht="15.75">
      <c r="C188" s="6"/>
      <c r="D188" s="6"/>
      <c r="E188" s="6"/>
      <c r="F188" s="6"/>
      <c r="G188" s="6"/>
    </row>
    <row r="189" spans="3:7" ht="15.75">
      <c r="C189" s="6"/>
      <c r="D189" s="6"/>
      <c r="E189" s="6"/>
      <c r="F189" s="6"/>
      <c r="G189" s="6"/>
    </row>
    <row r="190" spans="3:7" ht="15.75">
      <c r="C190" s="6"/>
      <c r="D190" s="6"/>
      <c r="E190" s="6"/>
      <c r="F190" s="6"/>
      <c r="G190" s="6"/>
    </row>
    <row r="191" spans="3:7" ht="15.75">
      <c r="C191" s="6"/>
      <c r="D191" s="6"/>
      <c r="E191" s="6"/>
      <c r="F191" s="6"/>
      <c r="G191" s="6"/>
    </row>
    <row r="192" spans="3:7" ht="15.75">
      <c r="C192" s="6"/>
      <c r="D192" s="6"/>
      <c r="E192" s="6"/>
      <c r="F192" s="6"/>
      <c r="G192" s="6"/>
    </row>
    <row r="193" spans="3:7" ht="15.75">
      <c r="C193" s="6"/>
      <c r="D193" s="6"/>
      <c r="E193" s="6"/>
      <c r="F193" s="6"/>
      <c r="G193" s="6"/>
    </row>
    <row r="194" spans="3:7" ht="15.75">
      <c r="C194" s="6"/>
      <c r="D194" s="6"/>
      <c r="E194" s="6"/>
      <c r="F194" s="6"/>
      <c r="G194" s="6"/>
    </row>
    <row r="195" spans="3:7" ht="15.75">
      <c r="C195" s="6"/>
      <c r="D195" s="6"/>
      <c r="E195" s="6"/>
      <c r="F195" s="6"/>
      <c r="G195" s="6"/>
    </row>
    <row r="196" spans="3:7" ht="15.75">
      <c r="C196" s="6"/>
      <c r="D196" s="6"/>
      <c r="E196" s="6"/>
      <c r="F196" s="6"/>
      <c r="G196" s="6"/>
    </row>
    <row r="197" spans="3:7" ht="15.75">
      <c r="C197" s="6"/>
      <c r="D197" s="6"/>
      <c r="E197" s="6"/>
      <c r="F197" s="6"/>
      <c r="G197" s="6"/>
    </row>
    <row r="198" spans="3:7" ht="15.75">
      <c r="C198" s="6"/>
      <c r="D198" s="6"/>
      <c r="E198" s="6"/>
      <c r="F198" s="6"/>
      <c r="G198" s="6"/>
    </row>
    <row r="199" spans="3:7" ht="15.75">
      <c r="C199" s="6"/>
      <c r="D199" s="6"/>
      <c r="E199" s="6"/>
      <c r="F199" s="6"/>
      <c r="G199" s="6"/>
    </row>
    <row r="200" spans="3:7" ht="15.75">
      <c r="C200" s="6"/>
      <c r="D200" s="6"/>
      <c r="E200" s="6"/>
      <c r="F200" s="6"/>
      <c r="G200" s="6"/>
    </row>
    <row r="201" spans="3:7" ht="15.75">
      <c r="C201" s="6"/>
      <c r="D201" s="6"/>
      <c r="E201" s="6"/>
      <c r="F201" s="6"/>
      <c r="G201" s="6"/>
    </row>
    <row r="202" spans="3:7" ht="15.75">
      <c r="C202" s="6"/>
      <c r="D202" s="6"/>
      <c r="E202" s="6"/>
      <c r="F202" s="6"/>
      <c r="G202" s="6"/>
    </row>
    <row r="203" spans="3:7" ht="15.75">
      <c r="C203" s="6"/>
      <c r="D203" s="6"/>
      <c r="E203" s="6"/>
      <c r="F203" s="6"/>
      <c r="G203" s="6"/>
    </row>
    <row r="204" spans="3:7" ht="15.75">
      <c r="C204" s="6"/>
      <c r="D204" s="6"/>
      <c r="E204" s="6"/>
      <c r="F204" s="6"/>
      <c r="G204" s="6"/>
    </row>
    <row r="205" spans="3:7" ht="15.75">
      <c r="C205" s="6"/>
      <c r="D205" s="6"/>
      <c r="E205" s="6"/>
      <c r="F205" s="6"/>
      <c r="G205" s="6"/>
    </row>
    <row r="206" spans="3:7" ht="15.75">
      <c r="C206" s="6"/>
      <c r="D206" s="6"/>
      <c r="E206" s="6"/>
      <c r="F206" s="6"/>
      <c r="G206" s="6"/>
    </row>
    <row r="207" spans="3:7" ht="15.75">
      <c r="C207" s="6"/>
      <c r="D207" s="6"/>
      <c r="E207" s="6"/>
      <c r="F207" s="6"/>
      <c r="G207" s="6"/>
    </row>
    <row r="208" spans="3:7" ht="15.75">
      <c r="C208" s="6"/>
      <c r="D208" s="6"/>
      <c r="E208" s="6"/>
      <c r="F208" s="6"/>
      <c r="G208" s="6"/>
    </row>
    <row r="209" spans="3:7" ht="15.75">
      <c r="C209" s="6"/>
      <c r="D209" s="6"/>
      <c r="E209" s="6"/>
      <c r="F209" s="6"/>
      <c r="G209" s="6"/>
    </row>
    <row r="210" spans="3:7" ht="15.75">
      <c r="C210" s="6"/>
      <c r="D210" s="6"/>
      <c r="E210" s="6"/>
      <c r="F210" s="6"/>
      <c r="G210" s="6"/>
    </row>
    <row r="211" spans="3:7" ht="15.75">
      <c r="C211" s="6"/>
      <c r="D211" s="6"/>
      <c r="E211" s="6"/>
      <c r="F211" s="6"/>
      <c r="G211" s="6"/>
    </row>
    <row r="212" spans="3:7" ht="15.75">
      <c r="C212" s="6"/>
      <c r="D212" s="6"/>
      <c r="E212" s="6"/>
      <c r="F212" s="6"/>
      <c r="G212" s="6"/>
    </row>
    <row r="213" spans="3:7" ht="15.75">
      <c r="C213" s="6"/>
      <c r="D213" s="6"/>
      <c r="E213" s="6"/>
      <c r="F213" s="6"/>
      <c r="G213" s="6"/>
    </row>
    <row r="214" spans="3:7" ht="15.75">
      <c r="C214" s="6"/>
      <c r="D214" s="6"/>
      <c r="E214" s="6"/>
      <c r="F214" s="6"/>
      <c r="G214" s="6"/>
    </row>
    <row r="215" spans="3:7" ht="15.75">
      <c r="C215" s="6"/>
      <c r="D215" s="6"/>
      <c r="E215" s="6"/>
      <c r="F215" s="6"/>
      <c r="G215" s="6"/>
    </row>
    <row r="216" spans="3:7" ht="15.75">
      <c r="C216" s="6"/>
      <c r="D216" s="6"/>
      <c r="E216" s="6"/>
      <c r="F216" s="6"/>
      <c r="G216" s="6"/>
    </row>
    <row r="217" spans="3:7" ht="15.75">
      <c r="C217" s="6"/>
      <c r="D217" s="6"/>
      <c r="E217" s="6"/>
      <c r="F217" s="6"/>
      <c r="G217" s="6"/>
    </row>
    <row r="218" spans="3:7" ht="15.75">
      <c r="C218" s="6"/>
      <c r="D218" s="6"/>
      <c r="E218" s="6"/>
      <c r="F218" s="6"/>
      <c r="G218" s="6"/>
    </row>
    <row r="219" spans="3:7" ht="15.75">
      <c r="C219" s="6"/>
      <c r="D219" s="6"/>
      <c r="E219" s="6"/>
      <c r="F219" s="6"/>
      <c r="G219" s="6"/>
    </row>
    <row r="220" spans="3:7" ht="15.75">
      <c r="C220" s="6"/>
      <c r="D220" s="6"/>
      <c r="E220" s="6"/>
      <c r="F220" s="6"/>
      <c r="G220" s="6"/>
    </row>
    <row r="221" spans="3:7" ht="15.75">
      <c r="C221" s="6"/>
      <c r="D221" s="6"/>
      <c r="E221" s="6"/>
      <c r="F221" s="6"/>
      <c r="G221" s="6"/>
    </row>
    <row r="222" spans="3:7" ht="15.75">
      <c r="C222" s="6"/>
      <c r="D222" s="6"/>
      <c r="E222" s="6"/>
      <c r="F222" s="6"/>
      <c r="G222" s="6"/>
    </row>
    <row r="223" spans="3:7" ht="15.75">
      <c r="C223" s="6"/>
      <c r="D223" s="6"/>
      <c r="E223" s="6"/>
      <c r="F223" s="6"/>
      <c r="G223" s="6"/>
    </row>
    <row r="224" spans="3:7" ht="15.75">
      <c r="C224" s="6"/>
      <c r="D224" s="6"/>
      <c r="E224" s="6"/>
      <c r="F224" s="6"/>
      <c r="G224" s="6"/>
    </row>
    <row r="225" spans="3:7" ht="15.75">
      <c r="C225" s="6"/>
      <c r="D225" s="6"/>
      <c r="E225" s="6"/>
      <c r="F225" s="6"/>
      <c r="G225" s="6"/>
    </row>
    <row r="226" spans="3:7" ht="15.75">
      <c r="C226" s="6"/>
      <c r="D226" s="6"/>
      <c r="E226" s="6"/>
      <c r="F226" s="6"/>
      <c r="G226" s="6"/>
    </row>
    <row r="227" spans="3:7" ht="15.75">
      <c r="C227" s="6"/>
      <c r="D227" s="6"/>
      <c r="E227" s="6"/>
      <c r="F227" s="6"/>
      <c r="G227" s="6"/>
    </row>
    <row r="228" spans="3:7" ht="15.75">
      <c r="C228" s="6"/>
      <c r="D228" s="6"/>
      <c r="E228" s="6"/>
      <c r="F228" s="6"/>
      <c r="G228" s="6"/>
    </row>
    <row r="229" spans="3:7" ht="15.75">
      <c r="C229" s="6"/>
      <c r="D229" s="6"/>
      <c r="E229" s="6"/>
      <c r="F229" s="6"/>
      <c r="G229" s="6"/>
    </row>
    <row r="230" spans="3:7" ht="15.75">
      <c r="C230" s="6"/>
      <c r="D230" s="6"/>
      <c r="E230" s="6"/>
      <c r="F230" s="6"/>
      <c r="G230" s="6"/>
    </row>
    <row r="231" spans="3:7" ht="15.75">
      <c r="C231" s="6"/>
      <c r="D231" s="6"/>
      <c r="E231" s="6"/>
      <c r="F231" s="6"/>
      <c r="G231" s="6"/>
    </row>
    <row r="232" spans="3:7" ht="15.75">
      <c r="C232" s="6"/>
      <c r="D232" s="6"/>
      <c r="E232" s="6"/>
      <c r="F232" s="6"/>
      <c r="G232" s="6"/>
    </row>
    <row r="233" spans="3:7" ht="15.75">
      <c r="C233" s="6"/>
      <c r="D233" s="6"/>
      <c r="E233" s="6"/>
      <c r="F233" s="6"/>
      <c r="G233" s="6"/>
    </row>
    <row r="234" spans="3:7" ht="15.75">
      <c r="C234" s="6"/>
      <c r="D234" s="6"/>
      <c r="E234" s="6"/>
      <c r="F234" s="6"/>
      <c r="G234" s="6"/>
    </row>
    <row r="235" spans="3:7" ht="15.75">
      <c r="C235" s="6"/>
      <c r="D235" s="6"/>
      <c r="E235" s="6"/>
      <c r="F235" s="6"/>
      <c r="G235" s="6"/>
    </row>
    <row r="236" spans="3:7" ht="15.75">
      <c r="C236" s="6"/>
      <c r="D236" s="6"/>
      <c r="E236" s="6"/>
      <c r="F236" s="6"/>
      <c r="G236" s="6"/>
    </row>
    <row r="237" spans="3:7" ht="15.75">
      <c r="C237" s="6"/>
      <c r="D237" s="6"/>
      <c r="E237" s="6"/>
      <c r="F237" s="6"/>
      <c r="G237" s="6"/>
    </row>
    <row r="238" spans="3:7" ht="15.75">
      <c r="C238" s="6"/>
      <c r="D238" s="6"/>
      <c r="E238" s="6"/>
      <c r="F238" s="6"/>
      <c r="G238" s="6"/>
    </row>
    <row r="239" spans="3:7" ht="15.75">
      <c r="C239" s="6"/>
      <c r="D239" s="6"/>
      <c r="E239" s="6"/>
      <c r="F239" s="6"/>
      <c r="G239" s="6"/>
    </row>
    <row r="240" spans="3:7" ht="15.75">
      <c r="C240" s="6"/>
      <c r="D240" s="6"/>
      <c r="E240" s="6"/>
      <c r="F240" s="6"/>
      <c r="G240" s="6"/>
    </row>
    <row r="241" spans="3:7" ht="15.75">
      <c r="C241" s="6"/>
      <c r="D241" s="6"/>
      <c r="E241" s="6"/>
      <c r="F241" s="6"/>
      <c r="G241" s="6"/>
    </row>
    <row r="242" spans="3:7" ht="15.75">
      <c r="C242" s="6"/>
      <c r="D242" s="6"/>
      <c r="E242" s="6"/>
      <c r="F242" s="6"/>
      <c r="G242" s="6"/>
    </row>
    <row r="243" spans="3:7" ht="15.75">
      <c r="C243" s="6"/>
      <c r="D243" s="6"/>
      <c r="E243" s="6"/>
      <c r="F243" s="6"/>
      <c r="G243" s="6"/>
    </row>
    <row r="244" spans="3:7" ht="15.75">
      <c r="C244" s="6"/>
      <c r="D244" s="6"/>
      <c r="E244" s="6"/>
      <c r="F244" s="6"/>
      <c r="G244" s="6"/>
    </row>
    <row r="245" spans="3:7" ht="15.75">
      <c r="C245" s="6"/>
      <c r="D245" s="6"/>
      <c r="E245" s="6"/>
      <c r="F245" s="6"/>
      <c r="G245" s="6"/>
    </row>
    <row r="246" spans="3:7" ht="15.75">
      <c r="C246" s="6"/>
      <c r="D246" s="6"/>
      <c r="E246" s="6"/>
      <c r="F246" s="6"/>
      <c r="G246" s="6"/>
    </row>
    <row r="247" spans="3:7" ht="15.75">
      <c r="C247" s="6"/>
      <c r="D247" s="6"/>
      <c r="E247" s="6"/>
      <c r="F247" s="6"/>
      <c r="G247" s="6"/>
    </row>
    <row r="248" spans="3:7" ht="15.75">
      <c r="C248" s="6"/>
      <c r="D248" s="6"/>
      <c r="E248" s="6"/>
      <c r="F248" s="6"/>
      <c r="G248" s="6"/>
    </row>
    <row r="249" spans="3:7" ht="15.75">
      <c r="C249" s="6"/>
      <c r="D249" s="6"/>
      <c r="E249" s="6"/>
      <c r="F249" s="6"/>
      <c r="G249" s="6"/>
    </row>
    <row r="250" spans="3:7" ht="15.75">
      <c r="C250" s="6"/>
      <c r="D250" s="6"/>
      <c r="E250" s="6"/>
      <c r="F250" s="6"/>
      <c r="G250" s="6"/>
    </row>
    <row r="251" spans="3:7" ht="15.75">
      <c r="C251" s="6"/>
      <c r="D251" s="6"/>
      <c r="E251" s="6"/>
      <c r="F251" s="6"/>
      <c r="G251" s="6"/>
    </row>
    <row r="252" spans="3:7" ht="15.75">
      <c r="C252" s="6"/>
      <c r="D252" s="6"/>
      <c r="E252" s="6"/>
      <c r="F252" s="6"/>
      <c r="G252" s="6"/>
    </row>
    <row r="253" spans="3:7" ht="15.75">
      <c r="C253" s="6"/>
      <c r="D253" s="6"/>
      <c r="E253" s="6"/>
      <c r="F253" s="6"/>
      <c r="G253" s="6"/>
    </row>
    <row r="254" spans="3:7" ht="15.75">
      <c r="C254" s="6"/>
      <c r="D254" s="6"/>
      <c r="E254" s="6"/>
      <c r="F254" s="6"/>
      <c r="G254" s="6"/>
    </row>
    <row r="255" spans="3:7" ht="15.75">
      <c r="C255" s="6"/>
      <c r="D255" s="6"/>
      <c r="E255" s="6"/>
      <c r="F255" s="6"/>
      <c r="G255" s="6"/>
    </row>
    <row r="256" spans="3:7" ht="15.75">
      <c r="C256" s="6"/>
      <c r="D256" s="6"/>
      <c r="E256" s="6"/>
      <c r="F256" s="6"/>
      <c r="G256" s="6"/>
    </row>
    <row r="257" spans="3:7" ht="15.75">
      <c r="C257" s="6"/>
      <c r="D257" s="6"/>
      <c r="E257" s="6"/>
      <c r="F257" s="6"/>
      <c r="G257" s="6"/>
    </row>
    <row r="258" spans="3:7" ht="15.75">
      <c r="C258" s="6"/>
      <c r="D258" s="6"/>
      <c r="E258" s="6"/>
      <c r="F258" s="6"/>
      <c r="G258" s="6"/>
    </row>
    <row r="259" spans="3:7" ht="15.75">
      <c r="C259" s="6"/>
      <c r="D259" s="6"/>
      <c r="E259" s="6"/>
      <c r="F259" s="6"/>
      <c r="G259" s="6"/>
    </row>
    <row r="260" spans="3:7" ht="15.75">
      <c r="C260" s="6"/>
      <c r="D260" s="6"/>
      <c r="E260" s="6"/>
      <c r="F260" s="6"/>
      <c r="G260" s="6"/>
    </row>
    <row r="261" spans="3:7" ht="15.75">
      <c r="C261" s="6"/>
      <c r="D261" s="6"/>
      <c r="E261" s="6"/>
      <c r="F261" s="6"/>
      <c r="G261" s="6"/>
    </row>
    <row r="262" spans="3:7" ht="15.75">
      <c r="C262" s="6"/>
      <c r="D262" s="6"/>
      <c r="E262" s="6"/>
      <c r="F262" s="6"/>
      <c r="G262" s="6"/>
    </row>
    <row r="263" spans="3:7" ht="15.75">
      <c r="C263" s="6"/>
      <c r="D263" s="6"/>
      <c r="E263" s="6"/>
      <c r="F263" s="6"/>
      <c r="G263" s="6"/>
    </row>
    <row r="264" spans="3:7" ht="15.75">
      <c r="C264" s="6"/>
      <c r="D264" s="6"/>
      <c r="E264" s="6"/>
      <c r="F264" s="6"/>
      <c r="G264" s="6"/>
    </row>
    <row r="265" spans="3:7" ht="15.75">
      <c r="C265" s="6"/>
      <c r="D265" s="6"/>
      <c r="E265" s="6"/>
      <c r="F265" s="6"/>
      <c r="G265" s="6"/>
    </row>
    <row r="266" spans="3:7" ht="15.75">
      <c r="C266" s="6"/>
      <c r="D266" s="6"/>
      <c r="E266" s="6"/>
      <c r="F266" s="6"/>
      <c r="G266" s="6"/>
    </row>
    <row r="267" spans="3:7" ht="15.75">
      <c r="C267" s="6"/>
      <c r="D267" s="6"/>
      <c r="E267" s="6"/>
      <c r="F267" s="6"/>
      <c r="G267" s="6"/>
    </row>
    <row r="268" spans="3:7" ht="15.75">
      <c r="C268" s="6"/>
      <c r="D268" s="6"/>
      <c r="E268" s="6"/>
      <c r="F268" s="6"/>
      <c r="G268" s="6"/>
    </row>
    <row r="269" spans="3:7" ht="15.75">
      <c r="C269" s="6"/>
      <c r="D269" s="6"/>
      <c r="E269" s="6"/>
      <c r="F269" s="6"/>
      <c r="G269" s="6"/>
    </row>
    <row r="270" spans="3:7" ht="15.75">
      <c r="C270" s="6"/>
      <c r="D270" s="6"/>
      <c r="E270" s="6"/>
      <c r="F270" s="6"/>
      <c r="G270" s="6"/>
    </row>
    <row r="271" spans="3:7" ht="15.75">
      <c r="C271" s="6"/>
      <c r="D271" s="6"/>
      <c r="E271" s="6"/>
      <c r="F271" s="6"/>
      <c r="G271" s="6"/>
    </row>
    <row r="272" spans="3:7" ht="15.75">
      <c r="C272" s="6"/>
      <c r="D272" s="6"/>
      <c r="E272" s="6"/>
      <c r="F272" s="6"/>
      <c r="G272" s="6"/>
    </row>
    <row r="273" spans="3:7" ht="15.75">
      <c r="C273" s="6"/>
      <c r="D273" s="6"/>
      <c r="E273" s="6"/>
      <c r="F273" s="6"/>
      <c r="G273" s="6"/>
    </row>
    <row r="274" spans="3:7" ht="15.75">
      <c r="C274" s="6"/>
      <c r="D274" s="6"/>
      <c r="E274" s="6"/>
      <c r="F274" s="6"/>
      <c r="G274" s="6"/>
    </row>
    <row r="275" spans="3:7" ht="15.75">
      <c r="C275" s="6"/>
      <c r="D275" s="6"/>
      <c r="E275" s="6"/>
      <c r="F275" s="6"/>
      <c r="G275" s="6"/>
    </row>
    <row r="276" spans="3:7" ht="15.75">
      <c r="C276" s="6"/>
      <c r="D276" s="6"/>
      <c r="E276" s="6"/>
      <c r="F276" s="6"/>
      <c r="G276" s="6"/>
    </row>
    <row r="277" spans="3:7" ht="15.75">
      <c r="C277" s="6"/>
      <c r="D277" s="6"/>
      <c r="E277" s="6"/>
      <c r="F277" s="6"/>
      <c r="G277" s="6"/>
    </row>
    <row r="278" spans="3:7" ht="15.75">
      <c r="C278" s="6"/>
      <c r="D278" s="6"/>
      <c r="E278" s="6"/>
      <c r="F278" s="6"/>
      <c r="G278" s="6"/>
    </row>
    <row r="279" spans="3:7" ht="15.75">
      <c r="C279" s="6"/>
      <c r="D279" s="6"/>
      <c r="E279" s="6"/>
      <c r="F279" s="6"/>
      <c r="G279" s="6"/>
    </row>
    <row r="280" spans="3:7" ht="15.75">
      <c r="C280" s="6"/>
      <c r="D280" s="6"/>
      <c r="E280" s="6"/>
      <c r="F280" s="6"/>
      <c r="G280" s="6"/>
    </row>
    <row r="281" spans="3:7" ht="15.75">
      <c r="C281" s="6"/>
      <c r="D281" s="6"/>
      <c r="E281" s="6"/>
      <c r="F281" s="6"/>
      <c r="G281" s="6"/>
    </row>
    <row r="282" spans="3:7" ht="15.75">
      <c r="C282" s="6"/>
      <c r="D282" s="6"/>
      <c r="E282" s="6"/>
      <c r="F282" s="6"/>
      <c r="G282" s="6"/>
    </row>
    <row r="283" spans="3:7" ht="15.75">
      <c r="C283" s="6"/>
      <c r="D283" s="6"/>
      <c r="E283" s="6"/>
      <c r="F283" s="6"/>
      <c r="G283" s="6"/>
    </row>
    <row r="284" spans="3:7" ht="15.75">
      <c r="C284" s="6"/>
      <c r="D284" s="6"/>
      <c r="E284" s="6"/>
      <c r="F284" s="6"/>
      <c r="G284" s="6"/>
    </row>
    <row r="285" spans="3:7" ht="15.75">
      <c r="C285" s="6"/>
      <c r="D285" s="6"/>
      <c r="E285" s="6"/>
      <c r="F285" s="6"/>
      <c r="G285" s="6"/>
    </row>
    <row r="286" spans="3:7" ht="15.75">
      <c r="C286" s="6"/>
      <c r="D286" s="6"/>
      <c r="E286" s="6"/>
      <c r="F286" s="6"/>
      <c r="G286" s="6"/>
    </row>
    <row r="287" spans="3:7" ht="15.75">
      <c r="C287" s="6"/>
      <c r="D287" s="6"/>
      <c r="E287" s="6"/>
      <c r="F287" s="6"/>
      <c r="G287" s="6"/>
    </row>
    <row r="288" spans="3:7" ht="15.75">
      <c r="C288" s="6"/>
      <c r="D288" s="6"/>
      <c r="E288" s="6"/>
      <c r="F288" s="6"/>
      <c r="G288" s="6"/>
    </row>
    <row r="289" spans="3:7" ht="15.75">
      <c r="C289" s="6"/>
      <c r="D289" s="6"/>
      <c r="E289" s="6"/>
      <c r="F289" s="6"/>
      <c r="G289" s="6"/>
    </row>
    <row r="290" spans="3:7" ht="15.75">
      <c r="C290" s="6"/>
      <c r="D290" s="6"/>
      <c r="E290" s="6"/>
      <c r="F290" s="6"/>
      <c r="G290" s="6"/>
    </row>
    <row r="291" spans="3:7" ht="15.75">
      <c r="C291" s="6"/>
      <c r="D291" s="6"/>
      <c r="E291" s="6"/>
      <c r="F291" s="6"/>
      <c r="G291" s="6"/>
    </row>
    <row r="292" spans="3:7" ht="15.75">
      <c r="C292" s="6"/>
      <c r="D292" s="6"/>
      <c r="E292" s="6"/>
      <c r="F292" s="6"/>
      <c r="G292" s="6"/>
    </row>
    <row r="293" spans="3:7" ht="15.75">
      <c r="C293" s="6"/>
      <c r="D293" s="6"/>
      <c r="E293" s="6"/>
      <c r="F293" s="6"/>
      <c r="G293" s="6"/>
    </row>
    <row r="294" spans="3:7" ht="15.75">
      <c r="C294" s="6"/>
      <c r="D294" s="6"/>
      <c r="E294" s="6"/>
      <c r="F294" s="6"/>
      <c r="G294" s="6"/>
    </row>
    <row r="295" spans="3:7" ht="15.75">
      <c r="C295" s="6"/>
      <c r="D295" s="6"/>
      <c r="E295" s="6"/>
      <c r="F295" s="6"/>
      <c r="G295" s="6"/>
    </row>
    <row r="296" spans="3:7" ht="15.75">
      <c r="C296" s="6"/>
      <c r="D296" s="6"/>
      <c r="E296" s="6"/>
      <c r="F296" s="6"/>
      <c r="G296" s="6"/>
    </row>
  </sheetData>
  <mergeCells count="8">
    <mergeCell ref="A2:J2"/>
    <mergeCell ref="A1:J1"/>
    <mergeCell ref="A5:J5"/>
    <mergeCell ref="A6:J6"/>
    <mergeCell ref="C10:F10"/>
    <mergeCell ref="A66:J66"/>
    <mergeCell ref="B3:H3"/>
    <mergeCell ref="C9:H9"/>
  </mergeCells>
  <printOptions/>
  <pageMargins left="0.72" right="0.25" top="0.5" bottom="0.25" header="0.5" footer="0.25"/>
  <pageSetup horizontalDpi="600" verticalDpi="600" orientation="portrait" paperSize="9" scale="75" r:id="rId2"/>
  <headerFooter alignWithMargins="0">
    <oddHeader>&amp;R&amp;"Times New Roman,Regular"&amp;12 &amp;"Arial,Regular"&amp;14 3</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K283"/>
  <sheetViews>
    <sheetView view="pageBreakPreview" zoomScaleSheetLayoutView="100" workbookViewId="0" topLeftCell="A82">
      <selection activeCell="C48" sqref="C48"/>
    </sheetView>
  </sheetViews>
  <sheetFormatPr defaultColWidth="9.140625" defaultRowHeight="12.75"/>
  <cols>
    <col min="1" max="1" width="7.7109375" style="3" customWidth="1"/>
    <col min="2" max="2" width="3.7109375" style="5" customWidth="1"/>
    <col min="3" max="3" width="64.421875" style="5" customWidth="1"/>
    <col min="4" max="4" width="3.8515625" style="5" customWidth="1"/>
    <col min="5" max="5" width="15.7109375" style="4" customWidth="1"/>
    <col min="6" max="6" width="3.28125" style="4" customWidth="1"/>
    <col min="7" max="7" width="15.7109375" style="4" customWidth="1"/>
    <col min="8" max="8" width="3.421875" style="3" customWidth="1"/>
    <col min="9" max="16384" width="9.140625" style="3" customWidth="1"/>
  </cols>
  <sheetData>
    <row r="1" spans="2:11" ht="22.5" customHeight="1">
      <c r="B1" s="103" t="s">
        <v>160</v>
      </c>
      <c r="C1" s="103"/>
      <c r="D1" s="103"/>
      <c r="E1" s="103"/>
      <c r="F1" s="103"/>
      <c r="G1" s="103"/>
      <c r="H1" s="11"/>
      <c r="I1" s="11"/>
      <c r="J1" s="11"/>
      <c r="K1" s="11"/>
    </row>
    <row r="2" spans="2:11" ht="18" customHeight="1">
      <c r="B2" s="106" t="s">
        <v>142</v>
      </c>
      <c r="C2" s="106"/>
      <c r="D2" s="106"/>
      <c r="E2" s="106"/>
      <c r="F2" s="106"/>
      <c r="G2" s="106"/>
      <c r="H2" s="12"/>
      <c r="I2" s="12"/>
      <c r="J2" s="12"/>
      <c r="K2" s="12"/>
    </row>
    <row r="3" spans="2:7" ht="18" customHeight="1">
      <c r="B3" s="16"/>
      <c r="C3" s="21"/>
      <c r="D3" s="21"/>
      <c r="E3" s="21"/>
      <c r="F3" s="21"/>
      <c r="G3" s="21"/>
    </row>
    <row r="4" spans="2:7" ht="15.75">
      <c r="B4" s="110" t="s">
        <v>16</v>
      </c>
      <c r="C4" s="110"/>
      <c r="D4" s="110"/>
      <c r="E4" s="110"/>
      <c r="F4" s="110"/>
      <c r="G4" s="110"/>
    </row>
    <row r="5" spans="2:7" ht="15.75">
      <c r="B5" s="47"/>
      <c r="C5" s="27"/>
      <c r="D5" s="27"/>
      <c r="E5" s="23"/>
      <c r="F5" s="23"/>
      <c r="G5" s="23"/>
    </row>
    <row r="6" spans="2:7" s="1" customFormat="1" ht="15">
      <c r="B6" s="85"/>
      <c r="C6" s="85"/>
      <c r="D6" s="85"/>
      <c r="E6" s="117" t="s">
        <v>163</v>
      </c>
      <c r="F6" s="117"/>
      <c r="G6" s="117"/>
    </row>
    <row r="7" spans="2:7" s="1" customFormat="1" ht="15">
      <c r="B7" s="85"/>
      <c r="C7" s="85"/>
      <c r="D7" s="85"/>
      <c r="E7" s="83" t="s">
        <v>127</v>
      </c>
      <c r="F7" s="36"/>
      <c r="G7" s="83" t="s">
        <v>87</v>
      </c>
    </row>
    <row r="8" spans="2:7" s="1" customFormat="1" ht="15">
      <c r="B8" s="85"/>
      <c r="C8" s="85"/>
      <c r="D8" s="85"/>
      <c r="E8" s="82" t="s">
        <v>105</v>
      </c>
      <c r="F8" s="36"/>
      <c r="G8" s="82" t="s">
        <v>86</v>
      </c>
    </row>
    <row r="9" spans="2:7" s="1" customFormat="1" ht="15">
      <c r="B9" s="85"/>
      <c r="C9" s="85"/>
      <c r="D9" s="85"/>
      <c r="E9" s="84" t="s">
        <v>4</v>
      </c>
      <c r="F9" s="36"/>
      <c r="G9" s="84" t="s">
        <v>4</v>
      </c>
    </row>
    <row r="10" spans="2:7" s="64" customFormat="1" ht="15">
      <c r="B10" s="48" t="s">
        <v>17</v>
      </c>
      <c r="C10" s="38"/>
      <c r="D10" s="41"/>
      <c r="E10" s="37"/>
      <c r="F10" s="36"/>
      <c r="G10" s="78"/>
    </row>
    <row r="11" spans="2:7" s="64" customFormat="1" ht="15.75">
      <c r="B11" s="38" t="s">
        <v>66</v>
      </c>
      <c r="C11" s="38"/>
      <c r="D11" s="41"/>
      <c r="E11" s="24">
        <f>'P&amp;L'!G29</f>
        <v>5453</v>
      </c>
      <c r="F11" s="23"/>
      <c r="G11" s="24">
        <f>'P&amp;L'!H29</f>
        <v>707</v>
      </c>
    </row>
    <row r="12" spans="2:7" s="64" customFormat="1" ht="15.75">
      <c r="B12" s="38" t="s">
        <v>18</v>
      </c>
      <c r="C12" s="38"/>
      <c r="D12" s="41"/>
      <c r="E12" s="24"/>
      <c r="F12" s="23"/>
      <c r="G12" s="24"/>
    </row>
    <row r="13" spans="2:7" s="64" customFormat="1" ht="15.75">
      <c r="B13" s="38"/>
      <c r="C13" s="38" t="s">
        <v>19</v>
      </c>
      <c r="D13" s="41"/>
      <c r="E13" s="24">
        <v>2974</v>
      </c>
      <c r="F13" s="23"/>
      <c r="G13" s="24">
        <v>1670</v>
      </c>
    </row>
    <row r="14" spans="2:7" s="64" customFormat="1" ht="15.75">
      <c r="B14" s="38"/>
      <c r="C14" s="38" t="s">
        <v>32</v>
      </c>
      <c r="D14" s="41"/>
      <c r="E14" s="24">
        <v>431</v>
      </c>
      <c r="F14" s="23"/>
      <c r="G14" s="24">
        <v>110</v>
      </c>
    </row>
    <row r="15" spans="2:7" s="64" customFormat="1" ht="15.75">
      <c r="B15" s="38"/>
      <c r="C15" s="38" t="s">
        <v>56</v>
      </c>
      <c r="D15" s="41"/>
      <c r="E15" s="24">
        <v>-47</v>
      </c>
      <c r="F15" s="23"/>
      <c r="G15" s="24">
        <v>0</v>
      </c>
    </row>
    <row r="16" spans="2:7" s="64" customFormat="1" ht="15.75">
      <c r="B16" s="38"/>
      <c r="C16" s="38" t="s">
        <v>33</v>
      </c>
      <c r="D16" s="41"/>
      <c r="E16" s="24">
        <v>262</v>
      </c>
      <c r="F16" s="23"/>
      <c r="G16" s="24">
        <v>896</v>
      </c>
    </row>
    <row r="17" spans="2:7" s="64" customFormat="1" ht="15.75">
      <c r="B17" s="38"/>
      <c r="C17" s="38" t="s">
        <v>34</v>
      </c>
      <c r="D17" s="41"/>
      <c r="E17" s="24">
        <v>-394</v>
      </c>
      <c r="F17" s="23"/>
      <c r="G17" s="24">
        <v>-105</v>
      </c>
    </row>
    <row r="18" spans="2:8" s="64" customFormat="1" ht="15.75">
      <c r="B18" s="38"/>
      <c r="C18" s="38" t="s">
        <v>55</v>
      </c>
      <c r="D18" s="41"/>
      <c r="E18" s="24">
        <v>374</v>
      </c>
      <c r="F18" s="23"/>
      <c r="G18" s="24">
        <v>177</v>
      </c>
      <c r="H18" s="60"/>
    </row>
    <row r="19" spans="2:8" s="64" customFormat="1" ht="15.75">
      <c r="B19" s="38"/>
      <c r="C19" s="38" t="s">
        <v>62</v>
      </c>
      <c r="D19" s="41"/>
      <c r="E19" s="24">
        <v>-453</v>
      </c>
      <c r="F19" s="23"/>
      <c r="G19" s="24">
        <f>-177+16</f>
        <v>-161</v>
      </c>
      <c r="H19" s="60"/>
    </row>
    <row r="20" spans="2:8" s="64" customFormat="1" ht="15.75">
      <c r="B20" s="38"/>
      <c r="C20" s="38" t="s">
        <v>172</v>
      </c>
      <c r="D20" s="41"/>
      <c r="E20" s="24">
        <v>-3075</v>
      </c>
      <c r="F20" s="23"/>
      <c r="G20" s="24">
        <v>-167</v>
      </c>
      <c r="H20" s="60"/>
    </row>
    <row r="21" spans="2:8" s="64" customFormat="1" ht="15.75">
      <c r="B21" s="38"/>
      <c r="C21" s="38" t="s">
        <v>118</v>
      </c>
      <c r="D21" s="41"/>
      <c r="E21" s="24">
        <v>-766</v>
      </c>
      <c r="F21" s="23"/>
      <c r="G21" s="24">
        <v>0</v>
      </c>
      <c r="H21" s="60"/>
    </row>
    <row r="22" spans="2:8" s="64" customFormat="1" ht="15.75">
      <c r="B22" s="38"/>
      <c r="C22" s="38" t="s">
        <v>132</v>
      </c>
      <c r="D22" s="41"/>
      <c r="E22" s="24">
        <v>20</v>
      </c>
      <c r="F22" s="23"/>
      <c r="G22" s="24">
        <v>0</v>
      </c>
      <c r="H22" s="60"/>
    </row>
    <row r="23" spans="2:8" s="64" customFormat="1" ht="15.75">
      <c r="B23" s="38"/>
      <c r="C23" s="38" t="s">
        <v>165</v>
      </c>
      <c r="D23" s="41"/>
      <c r="E23" s="24">
        <f>102+381-118</f>
        <v>365</v>
      </c>
      <c r="F23" s="23"/>
      <c r="G23" s="24">
        <v>0</v>
      </c>
      <c r="H23" s="60"/>
    </row>
    <row r="24" spans="2:8" s="64" customFormat="1" ht="15.75">
      <c r="B24" s="38"/>
      <c r="C24" s="38"/>
      <c r="D24" s="41"/>
      <c r="E24" s="96"/>
      <c r="F24" s="23"/>
      <c r="G24" s="96"/>
      <c r="H24" s="60"/>
    </row>
    <row r="25" spans="2:8" s="64" customFormat="1" ht="15.75">
      <c r="B25" s="38" t="s">
        <v>20</v>
      </c>
      <c r="C25" s="38"/>
      <c r="D25" s="41"/>
      <c r="E25" s="24">
        <f>SUM(E11:E24)</f>
        <v>5144</v>
      </c>
      <c r="F25" s="24"/>
      <c r="G25" s="24">
        <f>SUM(G11:G24)</f>
        <v>3127</v>
      </c>
      <c r="H25" s="60"/>
    </row>
    <row r="26" spans="2:8" s="64" customFormat="1" ht="15.75">
      <c r="B26" s="38"/>
      <c r="C26" s="38"/>
      <c r="D26" s="41"/>
      <c r="E26" s="24"/>
      <c r="F26" s="24"/>
      <c r="G26" s="24"/>
      <c r="H26" s="60"/>
    </row>
    <row r="27" spans="2:8" s="64" customFormat="1" ht="15.75">
      <c r="B27" s="38" t="s">
        <v>21</v>
      </c>
      <c r="C27" s="38"/>
      <c r="D27" s="41"/>
      <c r="E27" s="24"/>
      <c r="F27" s="24"/>
      <c r="G27" s="24"/>
      <c r="H27" s="60"/>
    </row>
    <row r="28" spans="2:7" s="64" customFormat="1" ht="15.75">
      <c r="B28" s="38"/>
      <c r="C28" s="38" t="s">
        <v>22</v>
      </c>
      <c r="D28" s="41"/>
      <c r="E28" s="99">
        <f>5513+405</f>
        <v>5918</v>
      </c>
      <c r="F28" s="24"/>
      <c r="G28" s="99">
        <f>-1267-1956</f>
        <v>-3223</v>
      </c>
    </row>
    <row r="29" spans="2:7" s="64" customFormat="1" ht="15.75">
      <c r="B29" s="38"/>
      <c r="C29" s="38" t="s">
        <v>133</v>
      </c>
      <c r="D29" s="41"/>
      <c r="E29" s="100">
        <v>-475</v>
      </c>
      <c r="F29" s="24"/>
      <c r="G29" s="100">
        <v>-458</v>
      </c>
    </row>
    <row r="30" spans="2:7" s="64" customFormat="1" ht="15.75">
      <c r="B30" s="38"/>
      <c r="C30" s="38" t="s">
        <v>23</v>
      </c>
      <c r="D30" s="41"/>
      <c r="E30" s="101">
        <v>-4126</v>
      </c>
      <c r="F30" s="24"/>
      <c r="G30" s="101">
        <v>2202</v>
      </c>
    </row>
    <row r="31" spans="2:7" s="64" customFormat="1" ht="15.75">
      <c r="B31" s="38"/>
      <c r="C31" s="38"/>
      <c r="D31" s="41"/>
      <c r="E31" s="24"/>
      <c r="F31" s="23"/>
      <c r="G31" s="24"/>
    </row>
    <row r="32" spans="2:7" s="64" customFormat="1" ht="15.75">
      <c r="B32" s="38" t="s">
        <v>113</v>
      </c>
      <c r="C32" s="38"/>
      <c r="D32" s="41"/>
      <c r="E32" s="24">
        <f>SUM(E25:E30)</f>
        <v>6461</v>
      </c>
      <c r="F32" s="23"/>
      <c r="G32" s="24">
        <f>SUM(G25:G30)</f>
        <v>1648</v>
      </c>
    </row>
    <row r="33" spans="2:7" s="64" customFormat="1" ht="15.75">
      <c r="B33" s="38"/>
      <c r="C33" s="38"/>
      <c r="D33" s="41"/>
      <c r="E33" s="24"/>
      <c r="F33" s="23"/>
      <c r="G33" s="24"/>
    </row>
    <row r="34" spans="2:7" s="64" customFormat="1" ht="15.75">
      <c r="B34" s="48" t="s">
        <v>24</v>
      </c>
      <c r="C34" s="38"/>
      <c r="D34" s="41"/>
      <c r="E34" s="24"/>
      <c r="F34" s="23"/>
      <c r="G34" s="24"/>
    </row>
    <row r="35" spans="2:7" s="64" customFormat="1" ht="15.75">
      <c r="B35" s="48"/>
      <c r="C35" s="38" t="s">
        <v>130</v>
      </c>
      <c r="D35" s="41"/>
      <c r="E35" s="99">
        <v>-405</v>
      </c>
      <c r="F35" s="23"/>
      <c r="G35" s="99">
        <v>-190</v>
      </c>
    </row>
    <row r="36" spans="2:7" s="64" customFormat="1" ht="15.75">
      <c r="B36" s="48"/>
      <c r="C36" s="38" t="s">
        <v>54</v>
      </c>
      <c r="D36" s="41"/>
      <c r="E36" s="100">
        <v>-2585</v>
      </c>
      <c r="F36" s="23"/>
      <c r="G36" s="100">
        <v>-1269</v>
      </c>
    </row>
    <row r="37" spans="2:7" s="64" customFormat="1" ht="15.75">
      <c r="B37" s="48"/>
      <c r="C37" s="38" t="s">
        <v>63</v>
      </c>
      <c r="D37" s="41"/>
      <c r="E37" s="100">
        <v>9320</v>
      </c>
      <c r="F37" s="23"/>
      <c r="G37" s="100">
        <v>0</v>
      </c>
    </row>
    <row r="38" spans="2:7" s="64" customFormat="1" ht="15.75">
      <c r="B38" s="48"/>
      <c r="C38" s="38" t="s">
        <v>64</v>
      </c>
      <c r="D38" s="41"/>
      <c r="E38" s="100">
        <v>-2715</v>
      </c>
      <c r="F38" s="23"/>
      <c r="G38" s="100">
        <v>-20</v>
      </c>
    </row>
    <row r="39" spans="2:8" s="64" customFormat="1" ht="15.75">
      <c r="B39" s="38"/>
      <c r="C39" s="42" t="s">
        <v>138</v>
      </c>
      <c r="D39" s="41"/>
      <c r="E39" s="100">
        <f>6539-3890</f>
        <v>2649</v>
      </c>
      <c r="F39" s="23"/>
      <c r="G39" s="100">
        <v>0</v>
      </c>
      <c r="H39" s="60"/>
    </row>
    <row r="40" spans="2:7" s="64" customFormat="1" ht="15.75">
      <c r="B40" s="38"/>
      <c r="C40" s="38" t="s">
        <v>35</v>
      </c>
      <c r="D40" s="41"/>
      <c r="E40" s="101">
        <f>-E17</f>
        <v>394</v>
      </c>
      <c r="F40" s="23"/>
      <c r="G40" s="101">
        <v>105</v>
      </c>
    </row>
    <row r="41" spans="2:7" s="64" customFormat="1" ht="15.75">
      <c r="B41" s="38" t="s">
        <v>175</v>
      </c>
      <c r="C41" s="38"/>
      <c r="D41" s="41"/>
      <c r="E41" s="24">
        <f>SUM(E35:E40)</f>
        <v>6658</v>
      </c>
      <c r="F41" s="23"/>
      <c r="G41" s="24">
        <f>SUM(G35:G40)</f>
        <v>-1374</v>
      </c>
    </row>
    <row r="42" spans="2:7" s="64" customFormat="1" ht="15.75">
      <c r="B42" s="38"/>
      <c r="C42" s="38"/>
      <c r="D42" s="41"/>
      <c r="E42" s="24"/>
      <c r="F42" s="23"/>
      <c r="G42" s="24"/>
    </row>
    <row r="43" spans="2:7" s="64" customFormat="1" ht="15.75">
      <c r="B43" s="48" t="s">
        <v>25</v>
      </c>
      <c r="C43" s="38"/>
      <c r="D43" s="41"/>
      <c r="E43" s="24"/>
      <c r="F43" s="23"/>
      <c r="G43" s="24"/>
    </row>
    <row r="44" spans="2:7" s="64" customFormat="1" ht="15.75">
      <c r="B44" s="48"/>
      <c r="C44" s="38" t="s">
        <v>61</v>
      </c>
      <c r="D44" s="41"/>
      <c r="E44" s="99">
        <v>0</v>
      </c>
      <c r="F44" s="23"/>
      <c r="G44" s="99">
        <v>1157</v>
      </c>
    </row>
    <row r="45" spans="2:7" s="64" customFormat="1" ht="15.75">
      <c r="B45" s="48"/>
      <c r="C45" s="38" t="s">
        <v>128</v>
      </c>
      <c r="D45" s="41"/>
      <c r="E45" s="100">
        <v>0</v>
      </c>
      <c r="F45" s="23"/>
      <c r="G45" s="100">
        <v>4308</v>
      </c>
    </row>
    <row r="46" spans="2:7" s="64" customFormat="1" ht="15.75">
      <c r="B46" s="48"/>
      <c r="C46" s="38" t="s">
        <v>67</v>
      </c>
      <c r="D46" s="41"/>
      <c r="E46" s="100">
        <v>6623</v>
      </c>
      <c r="F46" s="23"/>
      <c r="G46" s="100">
        <v>4363</v>
      </c>
    </row>
    <row r="47" spans="2:7" s="64" customFormat="1" ht="15.75">
      <c r="B47" s="38"/>
      <c r="C47" s="38" t="s">
        <v>43</v>
      </c>
      <c r="D47" s="41"/>
      <c r="E47" s="100">
        <v>-13475</v>
      </c>
      <c r="F47" s="23"/>
      <c r="G47" s="100">
        <f>-4363-956</f>
        <v>-5319</v>
      </c>
    </row>
    <row r="48" spans="2:7" s="64" customFormat="1" ht="15.75">
      <c r="B48" s="38"/>
      <c r="C48" s="38" t="s">
        <v>129</v>
      </c>
      <c r="D48" s="41"/>
      <c r="E48" s="100">
        <v>117</v>
      </c>
      <c r="F48" s="23"/>
      <c r="G48" s="100">
        <v>67</v>
      </c>
    </row>
    <row r="49" spans="2:7" s="64" customFormat="1" ht="15.75">
      <c r="B49" s="38"/>
      <c r="C49" s="38" t="s">
        <v>65</v>
      </c>
      <c r="D49" s="41"/>
      <c r="E49" s="100">
        <v>12</v>
      </c>
      <c r="F49" s="23"/>
      <c r="G49" s="100">
        <v>-27</v>
      </c>
    </row>
    <row r="50" spans="2:7" s="64" customFormat="1" ht="15.75">
      <c r="B50" s="38"/>
      <c r="C50" s="38" t="s">
        <v>38</v>
      </c>
      <c r="D50" s="41"/>
      <c r="E50" s="100">
        <v>-39</v>
      </c>
      <c r="F50" s="23"/>
      <c r="G50" s="100">
        <v>-5</v>
      </c>
    </row>
    <row r="51" spans="2:7" s="64" customFormat="1" ht="15.75">
      <c r="B51" s="38"/>
      <c r="C51" s="38" t="s">
        <v>59</v>
      </c>
      <c r="D51" s="41"/>
      <c r="E51" s="100">
        <v>-421</v>
      </c>
      <c r="F51" s="23"/>
      <c r="G51" s="100">
        <v>-174</v>
      </c>
    </row>
    <row r="52" spans="2:7" s="64" customFormat="1" ht="15.75">
      <c r="B52" s="38"/>
      <c r="C52" s="38" t="s">
        <v>36</v>
      </c>
      <c r="D52" s="41"/>
      <c r="E52" s="101">
        <f>-E16</f>
        <v>-262</v>
      </c>
      <c r="F52" s="23"/>
      <c r="G52" s="101">
        <v>-896</v>
      </c>
    </row>
    <row r="53" spans="2:7" s="64" customFormat="1" ht="15.75">
      <c r="B53" s="38" t="s">
        <v>176</v>
      </c>
      <c r="C53" s="38"/>
      <c r="D53" s="41"/>
      <c r="E53" s="24">
        <f>SUM(E44:E52)</f>
        <v>-7445</v>
      </c>
      <c r="F53" s="23"/>
      <c r="G53" s="24">
        <f>SUM(G44:G52)</f>
        <v>3474</v>
      </c>
    </row>
    <row r="54" spans="2:7" s="64" customFormat="1" ht="15.75">
      <c r="B54" s="38"/>
      <c r="C54" s="38"/>
      <c r="D54" s="41"/>
      <c r="E54" s="24"/>
      <c r="F54" s="24"/>
      <c r="G54" s="24"/>
    </row>
    <row r="55" spans="2:7" s="64" customFormat="1" ht="14.25" customHeight="1">
      <c r="B55" s="38" t="s">
        <v>26</v>
      </c>
      <c r="C55" s="38"/>
      <c r="D55" s="41"/>
      <c r="E55" s="24">
        <f>E32+E41+E53</f>
        <v>5674</v>
      </c>
      <c r="F55" s="23"/>
      <c r="G55" s="24">
        <f>G32+G41+G53</f>
        <v>3748</v>
      </c>
    </row>
    <row r="56" spans="2:7" s="64" customFormat="1" ht="15.75">
      <c r="B56" s="38" t="s">
        <v>144</v>
      </c>
      <c r="C56" s="38"/>
      <c r="D56" s="41"/>
      <c r="E56" s="96">
        <v>5445</v>
      </c>
      <c r="F56" s="23"/>
      <c r="G56" s="96">
        <v>1698</v>
      </c>
    </row>
    <row r="57" spans="2:7" s="64" customFormat="1" ht="16.5" thickBot="1">
      <c r="B57" s="38" t="s">
        <v>85</v>
      </c>
      <c r="C57" s="38"/>
      <c r="D57" s="41"/>
      <c r="E57" s="98">
        <f>SUM(E55:E56)</f>
        <v>11119</v>
      </c>
      <c r="F57" s="23"/>
      <c r="G57" s="98">
        <f>SUM(G55:G56)</f>
        <v>5446</v>
      </c>
    </row>
    <row r="58" spans="2:7" s="64" customFormat="1" ht="16.5" thickTop="1">
      <c r="B58" s="38"/>
      <c r="C58" s="38"/>
      <c r="D58" s="41"/>
      <c r="E58" s="24"/>
      <c r="F58" s="23"/>
      <c r="G58" s="24"/>
    </row>
    <row r="59" spans="2:7" s="64" customFormat="1" ht="15.75">
      <c r="B59" s="38" t="s">
        <v>44</v>
      </c>
      <c r="C59" s="38"/>
      <c r="D59" s="41"/>
      <c r="E59" s="24"/>
      <c r="F59" s="23"/>
      <c r="G59" s="24"/>
    </row>
    <row r="60" spans="2:7" s="64" customFormat="1" ht="15.75">
      <c r="B60" s="38" t="s">
        <v>42</v>
      </c>
      <c r="C60" s="38"/>
      <c r="D60" s="41"/>
      <c r="E60" s="24"/>
      <c r="F60" s="23"/>
      <c r="G60" s="24"/>
    </row>
    <row r="61" spans="2:7" s="64" customFormat="1" ht="15.75">
      <c r="B61" s="38"/>
      <c r="C61" s="38"/>
      <c r="D61" s="41"/>
      <c r="E61" s="24"/>
      <c r="F61" s="23"/>
      <c r="G61" s="24"/>
    </row>
    <row r="62" spans="2:10" s="64" customFormat="1" ht="15.75">
      <c r="B62" s="38"/>
      <c r="C62" s="38" t="s">
        <v>39</v>
      </c>
      <c r="D62" s="41"/>
      <c r="E62" s="23">
        <v>9716</v>
      </c>
      <c r="F62" s="23"/>
      <c r="G62" s="23">
        <v>3117</v>
      </c>
      <c r="H62" s="79"/>
      <c r="J62" s="79"/>
    </row>
    <row r="63" spans="2:7" s="64" customFormat="1" ht="15.75">
      <c r="B63" s="38"/>
      <c r="C63" s="38" t="s">
        <v>40</v>
      </c>
      <c r="D63" s="41"/>
      <c r="E63" s="24">
        <v>1907</v>
      </c>
      <c r="F63" s="23"/>
      <c r="G63" s="24">
        <v>3102</v>
      </c>
    </row>
    <row r="64" spans="2:7" s="64" customFormat="1" ht="15.75">
      <c r="B64" s="38"/>
      <c r="C64" s="38" t="s">
        <v>60</v>
      </c>
      <c r="D64" s="41"/>
      <c r="E64" s="96">
        <v>0</v>
      </c>
      <c r="F64" s="23"/>
      <c r="G64" s="96">
        <v>-257</v>
      </c>
    </row>
    <row r="65" spans="2:10" s="64" customFormat="1" ht="15.75">
      <c r="B65" s="38"/>
      <c r="C65" s="38"/>
      <c r="D65" s="41"/>
      <c r="E65" s="23">
        <f>SUM(E62:E64)</f>
        <v>11623</v>
      </c>
      <c r="F65" s="23"/>
      <c r="G65" s="23">
        <f>SUM(G62:G64)</f>
        <v>5962</v>
      </c>
      <c r="H65" s="80"/>
      <c r="J65" s="79"/>
    </row>
    <row r="66" spans="2:7" s="64" customFormat="1" ht="15.75">
      <c r="B66" s="38"/>
      <c r="C66" s="38" t="s">
        <v>41</v>
      </c>
      <c r="D66" s="41"/>
      <c r="E66" s="96">
        <v>-504</v>
      </c>
      <c r="F66" s="23"/>
      <c r="G66" s="96">
        <v>-516</v>
      </c>
    </row>
    <row r="67" spans="2:10" s="64" customFormat="1" ht="16.5" thickBot="1">
      <c r="B67" s="38"/>
      <c r="C67" s="38"/>
      <c r="D67" s="41"/>
      <c r="E67" s="98">
        <f>SUM(E65:E66)</f>
        <v>11119</v>
      </c>
      <c r="F67" s="23"/>
      <c r="G67" s="98">
        <f>SUM(G65:G66)</f>
        <v>5446</v>
      </c>
      <c r="H67" s="80"/>
      <c r="J67" s="81"/>
    </row>
    <row r="68" spans="2:7" s="64" customFormat="1" ht="15.75" thickTop="1">
      <c r="B68" s="38"/>
      <c r="C68" s="38"/>
      <c r="D68" s="41"/>
      <c r="E68" s="36">
        <f>E67-E57</f>
        <v>0</v>
      </c>
      <c r="F68" s="36"/>
      <c r="G68" s="36">
        <f>G67-G57</f>
        <v>0</v>
      </c>
    </row>
    <row r="69" spans="2:7" ht="33" customHeight="1">
      <c r="B69" s="105" t="s">
        <v>119</v>
      </c>
      <c r="C69" s="105"/>
      <c r="D69" s="105"/>
      <c r="E69" s="105"/>
      <c r="F69" s="105"/>
      <c r="G69" s="105"/>
    </row>
    <row r="70" spans="2:7" ht="15.75">
      <c r="B70" s="27"/>
      <c r="C70" s="27"/>
      <c r="D70" s="28"/>
      <c r="E70" s="23"/>
      <c r="F70" s="23"/>
      <c r="G70" s="23"/>
    </row>
    <row r="71" spans="2:7" ht="15.75">
      <c r="B71" s="27"/>
      <c r="C71" s="27"/>
      <c r="D71" s="28"/>
      <c r="E71" s="23"/>
      <c r="F71" s="23"/>
      <c r="G71" s="23"/>
    </row>
    <row r="72" spans="2:7" ht="15.75">
      <c r="B72" s="27"/>
      <c r="C72" s="27"/>
      <c r="D72" s="28"/>
      <c r="E72" s="23"/>
      <c r="F72" s="23"/>
      <c r="G72" s="23"/>
    </row>
    <row r="73" spans="2:7" ht="15.75">
      <c r="B73" s="27"/>
      <c r="C73" s="27"/>
      <c r="D73" s="28"/>
      <c r="E73" s="23"/>
      <c r="F73" s="23"/>
      <c r="G73" s="23"/>
    </row>
    <row r="74" spans="2:7" ht="15.75">
      <c r="B74" s="27"/>
      <c r="C74" s="27"/>
      <c r="D74" s="28"/>
      <c r="E74" s="23"/>
      <c r="F74" s="23"/>
      <c r="G74" s="23"/>
    </row>
    <row r="75" spans="2:7" ht="15.75">
      <c r="B75" s="27"/>
      <c r="C75" s="27"/>
      <c r="D75" s="28"/>
      <c r="E75" s="23"/>
      <c r="F75" s="23"/>
      <c r="G75" s="23"/>
    </row>
    <row r="76" spans="2:7" ht="15.75">
      <c r="B76" s="27"/>
      <c r="C76" s="27"/>
      <c r="D76" s="28"/>
      <c r="E76" s="23"/>
      <c r="F76" s="23"/>
      <c r="G76" s="23"/>
    </row>
    <row r="77" spans="2:7" ht="15.75">
      <c r="B77" s="27"/>
      <c r="C77" s="27"/>
      <c r="D77" s="28"/>
      <c r="E77" s="23"/>
      <c r="F77" s="23"/>
      <c r="G77" s="23"/>
    </row>
    <row r="78" spans="2:7" ht="15.75">
      <c r="B78" s="27"/>
      <c r="C78" s="27"/>
      <c r="D78" s="28"/>
      <c r="E78" s="23"/>
      <c r="F78" s="23"/>
      <c r="G78" s="23"/>
    </row>
    <row r="79" spans="2:7" ht="15.75">
      <c r="B79" s="27"/>
      <c r="C79" s="27"/>
      <c r="D79" s="28"/>
      <c r="E79" s="23"/>
      <c r="F79" s="23"/>
      <c r="G79" s="23"/>
    </row>
    <row r="80" spans="2:7" ht="15.75">
      <c r="B80" s="27"/>
      <c r="C80" s="27"/>
      <c r="D80" s="28"/>
      <c r="E80" s="23"/>
      <c r="F80" s="23"/>
      <c r="G80" s="23"/>
    </row>
    <row r="81" spans="2:7" ht="15.75">
      <c r="B81" s="27"/>
      <c r="C81" s="27"/>
      <c r="D81" s="28"/>
      <c r="E81" s="23"/>
      <c r="F81" s="23"/>
      <c r="G81" s="23"/>
    </row>
    <row r="82" spans="2:7" ht="15.75">
      <c r="B82" s="27"/>
      <c r="C82" s="27"/>
      <c r="D82" s="28"/>
      <c r="E82" s="23"/>
      <c r="F82" s="23"/>
      <c r="G82" s="23"/>
    </row>
    <row r="83" spans="2:7" ht="15.75">
      <c r="B83" s="27"/>
      <c r="C83" s="27"/>
      <c r="D83" s="28"/>
      <c r="E83" s="23"/>
      <c r="F83" s="23"/>
      <c r="G83" s="23"/>
    </row>
    <row r="84" spans="2:7" ht="15.75">
      <c r="B84" s="27"/>
      <c r="C84" s="27"/>
      <c r="D84" s="28"/>
      <c r="E84" s="23"/>
      <c r="F84" s="23"/>
      <c r="G84" s="23"/>
    </row>
    <row r="85" spans="2:7" ht="15.75">
      <c r="B85" s="27"/>
      <c r="C85" s="27"/>
      <c r="D85" s="28"/>
      <c r="E85" s="23"/>
      <c r="F85" s="23"/>
      <c r="G85" s="23"/>
    </row>
    <row r="86" spans="2:7" ht="15.75">
      <c r="B86" s="27"/>
      <c r="C86" s="27"/>
      <c r="D86" s="28"/>
      <c r="E86" s="23"/>
      <c r="F86" s="23"/>
      <c r="G86" s="23"/>
    </row>
    <row r="87" spans="2:7" ht="15.75">
      <c r="B87" s="27"/>
      <c r="C87" s="27"/>
      <c r="D87" s="28"/>
      <c r="E87" s="23"/>
      <c r="F87" s="23"/>
      <c r="G87" s="23"/>
    </row>
    <row r="88" spans="2:7" ht="15.75">
      <c r="B88" s="27"/>
      <c r="C88" s="27"/>
      <c r="D88" s="28"/>
      <c r="E88" s="23"/>
      <c r="F88" s="23"/>
      <c r="G88" s="23"/>
    </row>
    <row r="89" spans="2:7" ht="15.75">
      <c r="B89" s="27"/>
      <c r="C89" s="27"/>
      <c r="D89" s="28"/>
      <c r="E89" s="23"/>
      <c r="F89" s="23"/>
      <c r="G89" s="23"/>
    </row>
    <row r="90" spans="2:7" ht="15.75">
      <c r="B90" s="27"/>
      <c r="C90" s="27"/>
      <c r="D90" s="28"/>
      <c r="E90" s="23"/>
      <c r="F90" s="23"/>
      <c r="G90" s="23"/>
    </row>
    <row r="91" spans="2:7" ht="15.75">
      <c r="B91" s="27"/>
      <c r="C91" s="27"/>
      <c r="D91" s="28"/>
      <c r="E91" s="23"/>
      <c r="F91" s="23"/>
      <c r="G91" s="23"/>
    </row>
    <row r="92" spans="2:7" ht="15.75">
      <c r="B92" s="27"/>
      <c r="C92" s="27"/>
      <c r="D92" s="28"/>
      <c r="E92" s="23"/>
      <c r="F92" s="23"/>
      <c r="G92" s="23"/>
    </row>
    <row r="93" spans="2:7" ht="15.75">
      <c r="B93" s="27"/>
      <c r="C93" s="27"/>
      <c r="D93" s="28"/>
      <c r="E93" s="23"/>
      <c r="F93" s="23"/>
      <c r="G93" s="23"/>
    </row>
    <row r="94" spans="2:7" ht="15.75">
      <c r="B94" s="27"/>
      <c r="C94" s="27"/>
      <c r="D94" s="28"/>
      <c r="E94" s="23"/>
      <c r="F94" s="23"/>
      <c r="G94" s="23"/>
    </row>
    <row r="95" spans="2:7" ht="15.75">
      <c r="B95" s="27"/>
      <c r="C95" s="27"/>
      <c r="D95" s="28"/>
      <c r="E95" s="23"/>
      <c r="F95" s="23"/>
      <c r="G95" s="23"/>
    </row>
    <row r="96" spans="2:7" ht="15.75">
      <c r="B96" s="27"/>
      <c r="C96" s="27"/>
      <c r="D96" s="28"/>
      <c r="E96" s="23"/>
      <c r="F96" s="23"/>
      <c r="G96" s="23"/>
    </row>
    <row r="97" spans="2:7" ht="15.75">
      <c r="B97" s="27"/>
      <c r="C97" s="27"/>
      <c r="D97" s="28"/>
      <c r="E97" s="23"/>
      <c r="F97" s="23"/>
      <c r="G97" s="23"/>
    </row>
    <row r="98" spans="2:7" ht="15.75">
      <c r="B98" s="27"/>
      <c r="C98" s="27"/>
      <c r="D98" s="28"/>
      <c r="E98" s="23"/>
      <c r="F98" s="23"/>
      <c r="G98" s="23"/>
    </row>
    <row r="99" spans="2:7" ht="15.75">
      <c r="B99" s="27"/>
      <c r="C99" s="27"/>
      <c r="D99" s="28"/>
      <c r="E99" s="23"/>
      <c r="F99" s="23"/>
      <c r="G99" s="23"/>
    </row>
    <row r="100" spans="2:7" ht="15.75">
      <c r="B100" s="27"/>
      <c r="C100" s="27"/>
      <c r="D100" s="28"/>
      <c r="E100" s="23"/>
      <c r="F100" s="23"/>
      <c r="G100" s="23"/>
    </row>
    <row r="101" spans="2:7" ht="15.75">
      <c r="B101" s="27"/>
      <c r="C101" s="27"/>
      <c r="D101" s="28"/>
      <c r="E101" s="23"/>
      <c r="F101" s="23"/>
      <c r="G101" s="23"/>
    </row>
    <row r="102" spans="2:7" ht="15.75">
      <c r="B102" s="27"/>
      <c r="C102" s="27"/>
      <c r="D102" s="28"/>
      <c r="E102" s="23"/>
      <c r="F102" s="23"/>
      <c r="G102" s="23"/>
    </row>
    <row r="103" spans="2:7" ht="15.75">
      <c r="B103" s="27"/>
      <c r="C103" s="27"/>
      <c r="D103" s="28"/>
      <c r="E103" s="23"/>
      <c r="F103" s="23"/>
      <c r="G103" s="23"/>
    </row>
    <row r="104" spans="2:7" ht="15.75">
      <c r="B104" s="27"/>
      <c r="C104" s="27"/>
      <c r="D104" s="28"/>
      <c r="E104" s="23"/>
      <c r="F104" s="23"/>
      <c r="G104" s="23"/>
    </row>
    <row r="105" spans="2:7" ht="15.75">
      <c r="B105" s="27"/>
      <c r="C105" s="27"/>
      <c r="D105" s="28"/>
      <c r="E105" s="23"/>
      <c r="F105" s="23"/>
      <c r="G105" s="23"/>
    </row>
    <row r="106" spans="2:7" ht="15.75">
      <c r="B106" s="27"/>
      <c r="C106" s="27"/>
      <c r="D106" s="28"/>
      <c r="E106" s="23"/>
      <c r="F106" s="23"/>
      <c r="G106" s="23"/>
    </row>
    <row r="107" spans="2:7" ht="15.75">
      <c r="B107" s="27"/>
      <c r="C107" s="27"/>
      <c r="D107" s="28"/>
      <c r="E107" s="23"/>
      <c r="F107" s="23"/>
      <c r="G107" s="23"/>
    </row>
    <row r="108" ht="15.75">
      <c r="D108" s="7"/>
    </row>
    <row r="109" ht="15.75">
      <c r="D109" s="7"/>
    </row>
    <row r="110" ht="15.75">
      <c r="D110" s="7"/>
    </row>
    <row r="111" ht="15.75">
      <c r="D111" s="7"/>
    </row>
    <row r="112" ht="15.75">
      <c r="D112" s="7"/>
    </row>
    <row r="113" ht="15.75">
      <c r="D113" s="7"/>
    </row>
    <row r="114" ht="15.75">
      <c r="D114" s="7"/>
    </row>
    <row r="115" ht="15.75">
      <c r="D115" s="7"/>
    </row>
    <row r="116" ht="15.75">
      <c r="D116" s="7"/>
    </row>
    <row r="117" ht="15.75">
      <c r="D117" s="7"/>
    </row>
    <row r="118" ht="15.75">
      <c r="D118" s="7"/>
    </row>
    <row r="119" ht="15.75">
      <c r="D119" s="7"/>
    </row>
    <row r="120" ht="15.75">
      <c r="D120" s="7"/>
    </row>
    <row r="121" ht="15.75">
      <c r="D121" s="7"/>
    </row>
    <row r="122" ht="15.75">
      <c r="D122" s="7"/>
    </row>
    <row r="123" ht="15.75">
      <c r="D123" s="7"/>
    </row>
    <row r="124" ht="15.75">
      <c r="D124" s="7"/>
    </row>
    <row r="125" ht="15.75">
      <c r="D125" s="7"/>
    </row>
    <row r="126" ht="15.75">
      <c r="D126" s="7"/>
    </row>
    <row r="127" ht="15.75">
      <c r="D127" s="7"/>
    </row>
    <row r="128" ht="15.75">
      <c r="D128" s="7"/>
    </row>
    <row r="129" ht="15.75">
      <c r="D129" s="7"/>
    </row>
    <row r="130" ht="15.75">
      <c r="D130" s="7"/>
    </row>
    <row r="131" ht="15.75">
      <c r="D131" s="7"/>
    </row>
    <row r="132" ht="15.75">
      <c r="D132" s="7"/>
    </row>
    <row r="133" ht="15.75">
      <c r="D133" s="7"/>
    </row>
    <row r="134" ht="15.75">
      <c r="D134" s="7"/>
    </row>
    <row r="135" ht="15.75">
      <c r="D135" s="7"/>
    </row>
    <row r="136" ht="15.75">
      <c r="D136" s="7"/>
    </row>
    <row r="137" ht="15.75">
      <c r="D137" s="7"/>
    </row>
    <row r="138" ht="15.75">
      <c r="D138" s="7"/>
    </row>
    <row r="139" ht="15.75">
      <c r="D139" s="7"/>
    </row>
    <row r="140" ht="15.75">
      <c r="D140" s="7"/>
    </row>
    <row r="141" ht="15.75">
      <c r="D141" s="7"/>
    </row>
    <row r="142" ht="15.75">
      <c r="D142" s="7"/>
    </row>
    <row r="143" ht="15.75">
      <c r="D143" s="7"/>
    </row>
    <row r="144" ht="15.75">
      <c r="D144" s="7"/>
    </row>
    <row r="145" ht="15.75">
      <c r="D145" s="7"/>
    </row>
    <row r="146" ht="15.75">
      <c r="D146" s="7"/>
    </row>
    <row r="147" ht="15.75">
      <c r="D147" s="7"/>
    </row>
    <row r="148" ht="15.75">
      <c r="D148" s="7"/>
    </row>
    <row r="149" ht="15.75">
      <c r="D149" s="7"/>
    </row>
    <row r="150" ht="15.75">
      <c r="D150" s="7"/>
    </row>
    <row r="151" ht="15.75">
      <c r="D151" s="7"/>
    </row>
    <row r="152" ht="15.75">
      <c r="D152" s="7"/>
    </row>
    <row r="153" ht="15.75">
      <c r="D153" s="7"/>
    </row>
    <row r="154" ht="15.75">
      <c r="D154" s="7"/>
    </row>
    <row r="155" ht="15.75">
      <c r="D155" s="7"/>
    </row>
    <row r="156" ht="15.75">
      <c r="D156" s="7"/>
    </row>
    <row r="157" ht="15.75">
      <c r="D157" s="7"/>
    </row>
    <row r="158" ht="15.75">
      <c r="D158" s="7"/>
    </row>
    <row r="159" ht="15.75">
      <c r="D159" s="7"/>
    </row>
    <row r="160" ht="15.75">
      <c r="D160" s="7"/>
    </row>
    <row r="161" ht="15.75">
      <c r="D161" s="7"/>
    </row>
    <row r="162" ht="15.75">
      <c r="D162" s="7"/>
    </row>
    <row r="163" ht="15.75">
      <c r="D163" s="7"/>
    </row>
    <row r="164" ht="15.75">
      <c r="D164" s="7"/>
    </row>
    <row r="165" ht="15.75">
      <c r="D165" s="7"/>
    </row>
    <row r="166" ht="15.75">
      <c r="D166" s="7"/>
    </row>
    <row r="167" ht="15.75">
      <c r="D167" s="7"/>
    </row>
    <row r="168" ht="15.75">
      <c r="D168" s="7"/>
    </row>
    <row r="169" ht="15.75">
      <c r="D169" s="7"/>
    </row>
    <row r="170" ht="15.75">
      <c r="D170" s="7"/>
    </row>
    <row r="171" ht="15.75">
      <c r="D171" s="7"/>
    </row>
    <row r="172" ht="15.75">
      <c r="D172" s="7"/>
    </row>
    <row r="173" ht="15.75">
      <c r="D173" s="7"/>
    </row>
    <row r="174" ht="15.75">
      <c r="D174" s="7"/>
    </row>
    <row r="175" ht="15.75">
      <c r="D175" s="7"/>
    </row>
    <row r="176" ht="15.75">
      <c r="D176" s="7"/>
    </row>
    <row r="177" ht="15.75">
      <c r="D177" s="7"/>
    </row>
    <row r="178" ht="15.75">
      <c r="D178" s="7"/>
    </row>
    <row r="179" ht="15.75">
      <c r="D179" s="7"/>
    </row>
    <row r="180" ht="15.75">
      <c r="D180" s="7"/>
    </row>
    <row r="181" ht="15.75">
      <c r="D181" s="7"/>
    </row>
    <row r="182" ht="15.75">
      <c r="D182" s="7"/>
    </row>
    <row r="183" ht="15.75">
      <c r="D183" s="7"/>
    </row>
    <row r="184" ht="15.75">
      <c r="D184" s="7"/>
    </row>
    <row r="185" ht="15.75">
      <c r="D185" s="7"/>
    </row>
    <row r="186" ht="15.75">
      <c r="D186" s="7"/>
    </row>
    <row r="187" ht="15.75">
      <c r="D187" s="7"/>
    </row>
    <row r="188" ht="15.75">
      <c r="D188" s="7"/>
    </row>
    <row r="189" ht="15.75">
      <c r="D189" s="7"/>
    </row>
    <row r="190" ht="15.75">
      <c r="D190" s="7"/>
    </row>
    <row r="191" ht="15.75">
      <c r="D191" s="7"/>
    </row>
    <row r="192" ht="15.75">
      <c r="D192" s="7"/>
    </row>
    <row r="193" ht="15.75">
      <c r="D193" s="7"/>
    </row>
    <row r="194" ht="15.75">
      <c r="D194" s="7"/>
    </row>
    <row r="195" ht="15.75">
      <c r="D195" s="7"/>
    </row>
    <row r="196" ht="15.75">
      <c r="D196" s="7"/>
    </row>
    <row r="197" ht="15.75">
      <c r="D197" s="7"/>
    </row>
    <row r="198" ht="15.75">
      <c r="D198" s="7"/>
    </row>
    <row r="199" ht="15.75">
      <c r="D199" s="7"/>
    </row>
    <row r="200" ht="15.75">
      <c r="D200" s="7"/>
    </row>
    <row r="201" ht="15.75">
      <c r="D201" s="7"/>
    </row>
    <row r="202" ht="15.75">
      <c r="D202" s="7"/>
    </row>
    <row r="203" ht="15.75">
      <c r="D203" s="7"/>
    </row>
    <row r="204" ht="15.75">
      <c r="D204" s="7"/>
    </row>
    <row r="205" ht="15.75">
      <c r="D205" s="7"/>
    </row>
    <row r="206" ht="15.75">
      <c r="D206" s="7"/>
    </row>
    <row r="207" ht="15.75">
      <c r="D207" s="7"/>
    </row>
    <row r="208" ht="15.75">
      <c r="D208" s="7"/>
    </row>
    <row r="209" ht="15.75">
      <c r="D209" s="7"/>
    </row>
    <row r="210" ht="15.75">
      <c r="D210" s="7"/>
    </row>
    <row r="211" ht="15.75">
      <c r="D211" s="7"/>
    </row>
    <row r="212" ht="15.75">
      <c r="D212" s="7"/>
    </row>
    <row r="213" ht="15.75">
      <c r="D213" s="7"/>
    </row>
    <row r="214" ht="15.75">
      <c r="D214" s="7"/>
    </row>
    <row r="215" ht="15.75">
      <c r="D215" s="7"/>
    </row>
    <row r="216" ht="15.75">
      <c r="D216" s="7"/>
    </row>
    <row r="217" ht="15.75">
      <c r="D217" s="7"/>
    </row>
    <row r="218" ht="15.75">
      <c r="D218" s="7"/>
    </row>
    <row r="219" ht="15.75">
      <c r="D219" s="7"/>
    </row>
    <row r="220" ht="15.75">
      <c r="D220" s="7"/>
    </row>
    <row r="221" ht="15.75">
      <c r="D221" s="7"/>
    </row>
    <row r="222" ht="15.75">
      <c r="D222" s="7"/>
    </row>
    <row r="223" ht="15.75">
      <c r="D223" s="7"/>
    </row>
    <row r="224" ht="15.75">
      <c r="D224" s="7"/>
    </row>
    <row r="225" ht="15.75">
      <c r="D225" s="7"/>
    </row>
    <row r="226" ht="15.75">
      <c r="D226" s="7"/>
    </row>
    <row r="227" ht="15.75">
      <c r="D227" s="7"/>
    </row>
    <row r="228" ht="15.75">
      <c r="D228" s="7"/>
    </row>
    <row r="229" ht="15.75">
      <c r="D229" s="7"/>
    </row>
    <row r="230" ht="15.75">
      <c r="D230" s="7"/>
    </row>
    <row r="231" ht="15.75">
      <c r="D231" s="7"/>
    </row>
    <row r="232" ht="15.75">
      <c r="D232" s="7"/>
    </row>
    <row r="233" ht="15.75">
      <c r="D233" s="7"/>
    </row>
    <row r="234" ht="15.75">
      <c r="D234" s="7"/>
    </row>
    <row r="235" ht="15.75">
      <c r="D235" s="7"/>
    </row>
    <row r="236" ht="15.75">
      <c r="D236" s="7"/>
    </row>
    <row r="237" ht="15.75">
      <c r="D237" s="7"/>
    </row>
    <row r="238" ht="15.75">
      <c r="D238" s="7"/>
    </row>
    <row r="239" ht="15.75">
      <c r="D239" s="7"/>
    </row>
    <row r="240" ht="15.75">
      <c r="D240" s="7"/>
    </row>
    <row r="241" ht="15.75">
      <c r="D241" s="7"/>
    </row>
    <row r="242" ht="15.75">
      <c r="D242" s="7"/>
    </row>
    <row r="243" ht="15.75">
      <c r="D243" s="7"/>
    </row>
    <row r="244" ht="15.75">
      <c r="D244" s="7"/>
    </row>
    <row r="245" ht="15.75">
      <c r="D245" s="7"/>
    </row>
    <row r="246" ht="15.75">
      <c r="D246" s="7"/>
    </row>
    <row r="247" ht="15.75">
      <c r="D247" s="7"/>
    </row>
    <row r="248" ht="15.75">
      <c r="D248" s="7"/>
    </row>
    <row r="249" ht="15.75">
      <c r="D249" s="7"/>
    </row>
    <row r="250" ht="15.75">
      <c r="D250" s="7"/>
    </row>
    <row r="251" ht="15.75">
      <c r="D251" s="7"/>
    </row>
    <row r="252" ht="15.75">
      <c r="D252" s="7"/>
    </row>
    <row r="253" ht="15.75">
      <c r="D253" s="7"/>
    </row>
    <row r="254" ht="15.75">
      <c r="D254" s="7"/>
    </row>
    <row r="255" ht="15.75">
      <c r="D255" s="7"/>
    </row>
    <row r="256" ht="15.75">
      <c r="D256" s="7"/>
    </row>
    <row r="257" ht="15.75">
      <c r="D257" s="7"/>
    </row>
    <row r="258" ht="15.75">
      <c r="D258" s="7"/>
    </row>
    <row r="259" ht="15.75">
      <c r="D259" s="7"/>
    </row>
    <row r="260" ht="15.75">
      <c r="D260" s="7"/>
    </row>
    <row r="261" ht="15.75">
      <c r="D261" s="7"/>
    </row>
    <row r="262" ht="15.75">
      <c r="D262" s="7"/>
    </row>
    <row r="263" ht="15.75">
      <c r="D263" s="7"/>
    </row>
    <row r="264" ht="15.75">
      <c r="D264" s="7"/>
    </row>
    <row r="265" ht="15.75">
      <c r="D265" s="7"/>
    </row>
    <row r="266" ht="15.75">
      <c r="D266" s="7"/>
    </row>
    <row r="267" ht="15.75">
      <c r="D267" s="7"/>
    </row>
    <row r="268" ht="15.75">
      <c r="D268" s="7"/>
    </row>
    <row r="269" ht="15.75">
      <c r="D269" s="7"/>
    </row>
    <row r="270" ht="15.75">
      <c r="D270" s="7"/>
    </row>
    <row r="271" ht="15.75">
      <c r="D271" s="7"/>
    </row>
    <row r="272" ht="15.75">
      <c r="D272" s="7"/>
    </row>
    <row r="273" ht="15.75">
      <c r="D273" s="7"/>
    </row>
    <row r="274" ht="15.75">
      <c r="D274" s="7"/>
    </row>
    <row r="275" ht="15.75">
      <c r="D275" s="7"/>
    </row>
    <row r="276" ht="15.75">
      <c r="D276" s="7"/>
    </row>
    <row r="277" ht="15.75">
      <c r="D277" s="7"/>
    </row>
    <row r="278" ht="15.75">
      <c r="D278" s="7"/>
    </row>
    <row r="279" ht="15.75">
      <c r="D279" s="7"/>
    </row>
    <row r="280" ht="15.75">
      <c r="D280" s="7"/>
    </row>
    <row r="281" ht="15.75">
      <c r="D281" s="7"/>
    </row>
    <row r="282" ht="15.75">
      <c r="D282" s="7"/>
    </row>
    <row r="283" ht="15.75">
      <c r="D283" s="7"/>
    </row>
  </sheetData>
  <mergeCells count="5">
    <mergeCell ref="B69:G69"/>
    <mergeCell ref="E6:G6"/>
    <mergeCell ref="B4:G4"/>
    <mergeCell ref="B1:G1"/>
    <mergeCell ref="B2:G2"/>
  </mergeCells>
  <printOptions horizontalCentered="1" verticalCentered="1"/>
  <pageMargins left="0.5" right="0.38" top="0.25" bottom="0.25" header="0.25" footer="0.25"/>
  <pageSetup fitToHeight="1" fitToWidth="1" horizontalDpi="600" verticalDpi="600" orientation="portrait" paperSize="9" scale="74" r:id="rId1"/>
  <headerFooter alignWithMargins="0">
    <oddHeader>&amp;R&amp;12 &amp;14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dc:creator>
  <cp:keywords/>
  <dc:description/>
  <cp:lastModifiedBy>wongsiewyeen</cp:lastModifiedBy>
  <cp:lastPrinted>2009-02-26T05:56:59Z</cp:lastPrinted>
  <dcterms:created xsi:type="dcterms:W3CDTF">2002-10-31T00:35:26Z</dcterms:created>
  <dcterms:modified xsi:type="dcterms:W3CDTF">2009-02-26T09:26:00Z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-603584041</vt:i4>
  </property>
  <property fmtid="{D5CDD505-2E9C-101B-9397-08002B2CF9AE}" pid="3" name="_EmailSubject">
    <vt:lpwstr>4Q2008 Final</vt:lpwstr>
  </property>
  <property fmtid="{D5CDD505-2E9C-101B-9397-08002B2CF9AE}" pid="4" name="_AuthorEmail">
    <vt:lpwstr>alan@aiv.com.my</vt:lpwstr>
  </property>
  <property fmtid="{D5CDD505-2E9C-101B-9397-08002B2CF9AE}" pid="5" name="_AuthorEmailDisplayName">
    <vt:lpwstr>Alan Chan</vt:lpwstr>
  </property>
  <property fmtid="{D5CDD505-2E9C-101B-9397-08002B2CF9AE}" pid="6" name="_PreviousAdHocReviewCycleID">
    <vt:i4>-929398199</vt:i4>
  </property>
  <property fmtid="{D5CDD505-2E9C-101B-9397-08002B2CF9AE}" pid="7" name="_ReviewingToolsShownOnce">
    <vt:lpwstr/>
  </property>
</Properties>
</file>